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defaultThemeVersion="166925"/>
  <mc:AlternateContent xmlns:mc="http://schemas.openxmlformats.org/markup-compatibility/2006">
    <mc:Choice Requires="x15">
      <x15ac:absPath xmlns:x15ac="http://schemas.microsoft.com/office/spreadsheetml/2010/11/ac" url="C:\Users\Cor\Desktop\VGO keurmerk\"/>
    </mc:Choice>
  </mc:AlternateContent>
  <xr:revisionPtr revIDLastSave="0" documentId="13_ncr:1_{B90B4734-3F15-4E43-9EAA-FA7180B31B52}" xr6:coauthVersionLast="47" xr6:coauthVersionMax="47" xr10:uidLastSave="{00000000-0000-0000-0000-000000000000}"/>
  <bookViews>
    <workbookView xWindow="28680" yWindow="-2430" windowWidth="38640" windowHeight="21120" activeTab="3" xr2:uid="{820FA7A4-5E73-49DE-895D-FE5EFD55B7E3}"/>
  </bookViews>
  <sheets>
    <sheet name="VGO-scan info" sheetId="1" r:id="rId1"/>
    <sheet name="Algemene gegevens" sheetId="2" r:id="rId2"/>
    <sheet name="DisciplineMatrix" sheetId="4" r:id="rId3"/>
    <sheet name="Competenties" sheetId="5" r:id="rId4"/>
    <sheet name="Lijsten" sheetId="3" state="hidden" r:id="rId5"/>
  </sheets>
  <definedNames>
    <definedName name="AantalVragen">Competenties!$E$54</definedName>
    <definedName name="lst_DisciplineOpties">Lijsten!$C$2:$C$7</definedName>
    <definedName name="lst_SoortCertificaat">Lijsten!$A$2:$A$3</definedName>
    <definedName name="matrix_p">Lijsten!$D$13</definedName>
    <definedName name="matrix_pe">Lijsten!$D$15</definedName>
    <definedName name="matrix_pu">Lijsten!$D$14</definedName>
    <definedName name="matrix_u">Lijsten!$D$12</definedName>
    <definedName name="_xlnm.Print_Area" localSheetId="1">'Algemene gegevens'!$B$1:$F$43</definedName>
    <definedName name="_xlnm.Print_Area" localSheetId="3">Competenties!$B$1:$P$45</definedName>
    <definedName name="_xlnm.Print_Area" localSheetId="2">DisciplineMatrix!$B$1:$N$21</definedName>
    <definedName name="_xlnm.Print_Titles" localSheetId="3">Competenties!$H:$I,Competenties!$1:$9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2" i="5" l="1"/>
  <c r="G72" i="5" s="1"/>
  <c r="F71" i="5"/>
  <c r="G71" i="5" s="1"/>
  <c r="F70" i="5"/>
  <c r="G70" i="5" s="1"/>
  <c r="F69" i="5"/>
  <c r="G69" i="5" s="1"/>
  <c r="F68" i="5"/>
  <c r="G68" i="5" s="1"/>
  <c r="F67" i="5"/>
  <c r="G67" i="5" s="1"/>
  <c r="F66" i="5"/>
  <c r="G66" i="5" s="1"/>
  <c r="F65" i="5"/>
  <c r="G65" i="5" s="1"/>
  <c r="F64" i="5"/>
  <c r="G64" i="5" s="1"/>
  <c r="C62" i="5"/>
  <c r="C61" i="5" s="1"/>
  <c r="C60" i="5" s="1"/>
  <c r="C59" i="5" s="1"/>
  <c r="E56" i="5"/>
  <c r="E61" i="5" s="1"/>
  <c r="F61" i="5" s="1"/>
  <c r="E55" i="5"/>
  <c r="E54" i="5"/>
  <c r="D59" i="5" l="1"/>
  <c r="E75" i="5"/>
  <c r="E59" i="5"/>
  <c r="F59" i="5" s="1"/>
  <c r="G73" i="5"/>
  <c r="D50" i="5" s="1"/>
  <c r="E60" i="5"/>
  <c r="F60" i="5" s="1"/>
  <c r="D48" i="5"/>
  <c r="D60" i="5"/>
  <c r="D61" i="5"/>
  <c r="E74" i="5" l="1"/>
  <c r="D39" i="5" s="1"/>
  <c r="D49" i="5"/>
  <c r="I15" i="4"/>
  <c r="I13" i="4"/>
  <c r="I11" i="4"/>
  <c r="I9" i="4"/>
  <c r="H15" i="4"/>
  <c r="H13" i="4"/>
  <c r="H11" i="4"/>
  <c r="H9" i="4"/>
  <c r="D38" i="5"/>
  <c r="F8" i="3"/>
  <c r="I14" i="4" l="1"/>
  <c r="H14" i="4"/>
  <c r="H12" i="4"/>
  <c r="H8" i="4"/>
  <c r="I12" i="4"/>
  <c r="I10" i="4"/>
  <c r="H10" i="4"/>
  <c r="I8" i="4"/>
  <c r="H16" i="4"/>
  <c r="F3" i="3" l="1"/>
  <c r="F2" i="3"/>
  <c r="F7" i="3"/>
  <c r="F6" i="3"/>
  <c r="D7" i="3" l="1"/>
  <c r="D6" i="3"/>
  <c r="D5" i="3"/>
  <c r="D4" i="3"/>
  <c r="D3" i="3"/>
  <c r="D2" i="3"/>
  <c r="J8" i="4" l="1"/>
  <c r="L8" i="4" s="1"/>
  <c r="J12" i="4"/>
  <c r="J10" i="4"/>
  <c r="J14" i="4"/>
  <c r="L10" i="4" l="1"/>
  <c r="L12" i="4" s="1"/>
  <c r="L14" i="4" s="1"/>
  <c r="C18" i="4" s="1"/>
  <c r="J15" i="4"/>
  <c r="J11" i="4"/>
  <c r="J13" i="4"/>
  <c r="J9" i="4"/>
</calcChain>
</file>

<file path=xl/sharedStrings.xml><?xml version="1.0" encoding="utf-8"?>
<sst xmlns="http://schemas.openxmlformats.org/spreadsheetml/2006/main" count="204" uniqueCount="165">
  <si>
    <t>1. Introductie</t>
  </si>
  <si>
    <t>2. Excel</t>
  </si>
  <si>
    <t>Om te voorkomen dat gegevens verloren gaan, is het aan te raden om direct nadat het excelbestand is geopend, het op te slaan onder een nieuwe naam. Kies een gepaste "werktitel" voor de toets. (klik: bestand, opslaan als, voer werktitel in, enter)</t>
  </si>
  <si>
    <t>Het is tevens aan te raden om tussentijds regelmatig op te slaan. (klik: bestand, opslaan)</t>
  </si>
  <si>
    <t>3. Opzet</t>
  </si>
  <si>
    <t>- VGO-scan Info</t>
  </si>
  <si>
    <t xml:space="preserve">- Algemene gegevens
</t>
  </si>
  <si>
    <t xml:space="preserve">- Disciplinematrix
</t>
  </si>
  <si>
    <t>- Competenties</t>
  </si>
  <si>
    <t>Om te voorkomen dat er onbedoeld fouten worden gemaakt met de uitkomsten van de scan, zijn  er ook werkbladen en kolommen verborgen. Deze kolommen en werkbladen kunnen op eenvoudige wijze weer zichtbaar worden gemaakt. Gebruik hiervoor evt. de helpfunctie van Excel.</t>
  </si>
  <si>
    <t>Datum bezoek:</t>
  </si>
  <si>
    <t>Bedrijf:</t>
  </si>
  <si>
    <t>Postadres:</t>
  </si>
  <si>
    <t>Bezoek adres:</t>
  </si>
  <si>
    <t>Contactpersoon:</t>
  </si>
  <si>
    <t>tel.nr.:</t>
  </si>
  <si>
    <t>e-mail:</t>
  </si>
  <si>
    <t>Soort certificatie</t>
  </si>
  <si>
    <t>Nieuw</t>
  </si>
  <si>
    <t>Beschouwt zichzelf als:</t>
  </si>
  <si>
    <t>Auditor:</t>
  </si>
  <si>
    <t>Gesproken met:</t>
  </si>
  <si>
    <t>Soort Certificaten</t>
  </si>
  <si>
    <t>Hercertificatie</t>
  </si>
  <si>
    <t>DAKEN</t>
  </si>
  <si>
    <t>INSTALLATIES</t>
  </si>
  <si>
    <t>INTERIEUR</t>
  </si>
  <si>
    <t>Fase</t>
  </si>
  <si>
    <t>Input</t>
  </si>
  <si>
    <t>Output</t>
  </si>
  <si>
    <t>Doel</t>
  </si>
  <si>
    <t>Competentie</t>
  </si>
  <si>
    <t>Type</t>
  </si>
  <si>
    <t>Ontw.</t>
  </si>
  <si>
    <t>Organisatie</t>
  </si>
  <si>
    <t>a</t>
  </si>
  <si>
    <t>b</t>
  </si>
  <si>
    <t>c</t>
  </si>
  <si>
    <t xml:space="preserve">Fase 0 </t>
  </si>
  <si>
    <t>Assetmanagement</t>
  </si>
  <si>
    <t>Fase I</t>
  </si>
  <si>
    <t>Initiatieffase</t>
  </si>
  <si>
    <t>Fase II</t>
  </si>
  <si>
    <t>Planontwikkeling</t>
  </si>
  <si>
    <t>ontwikkelopdracht</t>
  </si>
  <si>
    <t>Fase III</t>
  </si>
  <si>
    <t>Planuitwerking</t>
  </si>
  <si>
    <t>opdracht planuitwerking</t>
  </si>
  <si>
    <t>Fase IV</t>
  </si>
  <si>
    <t>Projectvoorbereiding</t>
  </si>
  <si>
    <t>Fase V</t>
  </si>
  <si>
    <t>Projectuitvoering</t>
  </si>
  <si>
    <t>Fase VI</t>
  </si>
  <si>
    <t>Projectoverdracht</t>
  </si>
  <si>
    <t>Fase VII</t>
  </si>
  <si>
    <t>Beheer</t>
  </si>
  <si>
    <t>start beheerfase</t>
  </si>
  <si>
    <t>De VGO-scan bestaat in totaal uit vier werkbladen. Dit zijn:</t>
  </si>
  <si>
    <t>disciplinematrixopties</t>
  </si>
  <si>
    <t>NVT</t>
  </si>
  <si>
    <t>E</t>
  </si>
  <si>
    <t>U</t>
  </si>
  <si>
    <t>P</t>
  </si>
  <si>
    <t>PU</t>
  </si>
  <si>
    <t>PE</t>
  </si>
  <si>
    <t>disciplinematrix_voorwaarden_meldingen</t>
  </si>
  <si>
    <t>Als deze regel van toepassing is, dan moet er iets geselecteerd worden voor Onderhoud, Renovatie en Transformatie.</t>
  </si>
  <si>
    <t>Voor elke discipline moet minimaal 1 regel ingevuld worden en aan alle voorwaarden worden voldaan.</t>
  </si>
  <si>
    <t>fase &lt;leeg&gt; score 3 of 4</t>
  </si>
  <si>
    <t>fase 2 score 3 of 4</t>
  </si>
  <si>
    <t>fase 3 score 3 of 4</t>
  </si>
  <si>
    <t>fase 4 score 3 of 4</t>
  </si>
  <si>
    <t>fase 5 score 3 of 4</t>
  </si>
  <si>
    <t>fase 6 score 3 of 4</t>
  </si>
  <si>
    <t>fase 7 score 3 of 4</t>
  </si>
  <si>
    <t>U komt niet in aanmerking voor het VGO keur</t>
  </si>
  <si>
    <t xml:space="preserve">  </t>
  </si>
  <si>
    <t>Conclusie</t>
  </si>
  <si>
    <t>Competentievragen &gt;=3</t>
  </si>
  <si>
    <t>Competentievragen =2</t>
  </si>
  <si>
    <t>In aanmerking</t>
  </si>
  <si>
    <t>Bekeken projectmappen</t>
  </si>
  <si>
    <t>Project nr</t>
  </si>
  <si>
    <t>Omschrijving</t>
  </si>
  <si>
    <t>Alle fase max 1 score = 2</t>
  </si>
  <si>
    <t>Het bedrijf is in staat de missie, visie en strategie op te stellen gericht op RGS.</t>
  </si>
  <si>
    <t>Medewerkers zijn in staat het RGS-principe uit te voeren.</t>
  </si>
  <si>
    <t>Het bedrijf is in staat middelen beschikbaar te stellen om RGS effectief en efficiënt uit te voeren.</t>
  </si>
  <si>
    <t>d</t>
  </si>
  <si>
    <t>Het bedrijf is ingericht om RGS succesvol uit te voeren en is in staat hiervoor de missie, visie en strategie op te stellen en daarmee RGS te verankeren in de organisatie.</t>
  </si>
  <si>
    <t>Het bedrijf is in staat de projectopdracht te verwerken tot een startdocument. Hiervoor kan het bedrijf de globale haalbaarheidstoets opstellen. Dit resulteert in het ontwikkelbesluit.</t>
  </si>
  <si>
    <t>Het bedrijf is in staat op basis van de opdracht tot planuitwerking het voorkeursscenario te optimaliseren. Het bedrijf kan een technische werkomschrijving, onderhouds- en investeringsplan opstellen.</t>
  </si>
  <si>
    <t>Voor de projectafronding is het bedrijf in staat het integrale project en het proces te evalueren. Het bedrijf kan het projectdossier samenstellen en overdragen wat leidt tot het dechargebesluit.</t>
  </si>
  <si>
    <t>-</t>
  </si>
  <si>
    <t>Het bedrijf is in staat op basis van competenties een projectteam samen te stellen voor het project.</t>
  </si>
  <si>
    <t>Het bedrijf is in staat prestatie-eisen projectspecifiek te maken, maatregelen te optimaliseren en te verwerken tot begrotingen en een aannemingsovereenkomst (RGS).</t>
  </si>
  <si>
    <t>Het bedrijf is in staat het eindresultaat te valideren. In geval van renovatie of transformatie is bij voorkeur een modelwoning gerealiseerd.</t>
  </si>
  <si>
    <t>Het bedrijf is in staat bewoners te informeren en indien van toepassing een draagvlakmeting uitvoeren.</t>
  </si>
  <si>
    <t>Het bedrijf is in staat een werkplan en kwaliteitsplannen op te stellen.</t>
  </si>
  <si>
    <t>Het bedrijf is in staat een inkoopstrategie (met risico-inschatting) op te stellen en toe te passen.</t>
  </si>
  <si>
    <t>Het bedrijf is in staat bewoners te begeleiden tijdens de uitvoering.</t>
  </si>
  <si>
    <t>Het bedrijf is in staat de kwaliteit van product en het proces beheerst toe te passen.</t>
  </si>
  <si>
    <t>Het bedrijf is in staat een volledig projectdossier samen te stellen.</t>
  </si>
  <si>
    <t>Het bedrijf is in staat een projectevaluatie uit te voeren.</t>
  </si>
  <si>
    <t>Het bedrijf is in staat de samenwerking met de opdrachtgever periodiek te evalueren.</t>
  </si>
  <si>
    <t>In verschillende werkbladen zijn de vragen opgenomen en worden berekeningen uitgevoerd. Tevens is voor de presentatie van het resultaat een aantal zgn. macro's opgenomen.</t>
  </si>
  <si>
    <t>aantalvragen</t>
  </si>
  <si>
    <t>Het bedrijf is in staat een complex te inventariseren, inspecteren en de noodzakelijke onderzoeken uitvoeren.</t>
  </si>
  <si>
    <t>Het bedrijf is in staat de uitvoering beheerst te laten verlopen. Het bedrijf is in staat bewoners te begeleiden en tussentijdse bewaking en registratie van product- en proceskwaliteit uit te voeren. Het uitvoeringsproces wordt afgerond met het afrondingsbesluit.</t>
  </si>
  <si>
    <t>Het bedrijf is in staat bewoners te informeren en indien nodig een draagvlakmeting uit te voeren. De werkzaamheden zijn voorbereid en vastgelegd in een werkplan waarna het startbesluit vastgesteld is.</t>
  </si>
  <si>
    <t>initiatiefbesluit
(opdrachtgever)</t>
  </si>
  <si>
    <t>ontwikkelbesluit
(opdrachtgever)</t>
  </si>
  <si>
    <t>scenariobesluit
(opdrachtgever)</t>
  </si>
  <si>
    <t>startbesluit
(opdrachtgever)</t>
  </si>
  <si>
    <t>afrondingsbesluit
(opdrachtgever en opdrachtnemer)</t>
  </si>
  <si>
    <t>dechargebesluit
(opdrachtgever)</t>
  </si>
  <si>
    <t>samenwerkingsbesluit
(opdrachtgever)</t>
  </si>
  <si>
    <t xml:space="preserve">opdracht projectafronding
</t>
  </si>
  <si>
    <t xml:space="preserve">opdracht start uitvoering
</t>
  </si>
  <si>
    <t xml:space="preserve">projectopdracht
</t>
  </si>
  <si>
    <t>onderhouds- en/of investeringsplan
(opdrachtgever)</t>
  </si>
  <si>
    <t>9 doelen over 1 organisatiegebied en 8 procesfasen</t>
  </si>
  <si>
    <t>NIET
aantoonbaar</t>
  </si>
  <si>
    <t>Het bedrijf is in staat de portefeuillestrategie te beoordelen. Middels een planvariantenstudie kan zij de opdrachtgever adviseren. Dit resulteert in een vastgesteld initiatiefbesluit.</t>
  </si>
  <si>
    <t xml:space="preserve">Het bedrijf is in staat periodieke metingen of evaluaties uit te voeren en daarmee aan te tonen of aan de prestatie-eisen is voldaan. Het bedrijf is in staat de raamovereenkomst actueel te houden en tot een samenwerkingsbesluit te komen. </t>
  </si>
  <si>
    <t xml:space="preserve">Deze scant dient te worden gelezen in samenhang met de "Toelichting bij de competentiescan" welke openbaar toegankelijk en te downloaden is via www.vgokeur.nl/downloads. </t>
  </si>
  <si>
    <t>BEPERKT
aantoonbaar</t>
  </si>
  <si>
    <t>GROTENDEELS
aantoonbaar</t>
  </si>
  <si>
    <t>GEHEEL
aantoonbaar</t>
  </si>
  <si>
    <t>De toelichting bevat nadere informatie over het gebruik van deze competentiescan, de strekking van de diverse competenties en de verwijzing naar relevante onderdelen van de Leidraad RGS 2021, waar deze competentiescan op is gebaseerd. Deze Leidraad RGS is openbaar toegankelijk en te downloaden via www.rgsnl.nl/publicaties</t>
  </si>
  <si>
    <t>Dit is de competentiescan als bedoeld in par. 4.2 van de Erkenningsrichtlijn ERL0002 van st. VGO. Nadere eisen inzake de competentiescan, inclusief de goedkeuringscriteria, kunt u terugvinden in deze ERL, welke openbaar toegankelijk en te downloaden is via www.vgokeur.nl/downloads.</t>
  </si>
  <si>
    <t>Het bedrijf is in staat om op basis van een strategisch vastgoedvraagstuk van de opdrachtgever  (portefeuillestrategie, deelportefeuille of een specifiek probleem) onderzoek te doen en te adviseren wat kansrijke oplossingen zijn op tactisch niveau</t>
  </si>
  <si>
    <t>Het bedrijf is in staat om op basis van een complexstrategie middels een planvariantenstudie op assetmanagementniveau (fase 0. Assetmanagement) de opdrachtgever te adviseren</t>
  </si>
  <si>
    <t>Het bedrijf is in staat de vraagspecificatie kritisch te beoordelen en, op basis van een globale haalbaarheidstoets,  te accepteren of aan te passen</t>
  </si>
  <si>
    <t>Het bedrijf is in staat op basis van de ontwikkelopdracht scenario’s uit te werken met maatregelen en kostenramingen. Het resulteert in één gekozen voorkeurscenario.</t>
  </si>
  <si>
    <t>Het bedrijf is in staat om het RGS-model te implementeren en een raamovereenkomst RGS aan te gaan.</t>
  </si>
  <si>
    <t>Het bedrijf is in staat om, op basis van de functionele uitgangspunten en prestatie-eisen, een technische vraagspecificatie uit te werken tot  inititiele onderhouds- en/of investeringsvarianten en op basis van toetsing aan een afwegingskader een voorkeursscenario’s te adviseren</t>
  </si>
  <si>
    <t>Opmerking</t>
  </si>
  <si>
    <t>portefeuille
strategie</t>
  </si>
  <si>
    <t>aannemings
overeenkomst</t>
  </si>
  <si>
    <t>Plan
ontwikkeling</t>
  </si>
  <si>
    <t>Uitvoering
intern</t>
  </si>
  <si>
    <t>Uitvoering
extern</t>
  </si>
  <si>
    <t>planontwikkeling en uitvoering extern</t>
  </si>
  <si>
    <t>planontwikkeling en uitvoering intern</t>
  </si>
  <si>
    <t> Disciplines met activiteiten</t>
  </si>
  <si>
    <t>GROEN</t>
  </si>
  <si>
    <t>&lt;&lt;vul functie in&gt;&gt;</t>
  </si>
  <si>
    <t>&lt;&lt;vul naam in&gt;&gt;</t>
  </si>
  <si>
    <t>De goedkeuringscriteria hebben uitsluitend betrekking op de ‘gewone competenties’ en zijn als volgt:</t>
  </si>
  <si>
    <t>Goedkeuringscriteria</t>
  </si>
  <si>
    <r>
      <t>•</t>
    </r>
    <r>
      <rPr>
        <sz val="7"/>
        <color theme="1"/>
        <rFont val="Calibri"/>
        <family val="2"/>
        <scheme val="minor"/>
      </rPr>
      <t xml:space="preserve">       </t>
    </r>
    <r>
      <rPr>
        <sz val="11"/>
        <color theme="1"/>
        <rFont val="Calibri"/>
        <family val="2"/>
        <scheme val="minor"/>
      </rPr>
      <t>Een gewone competentie mag nooit een 1 scoren.</t>
    </r>
  </si>
  <si>
    <t>Zet een X waar de dienstverlening
van toepassing is</t>
  </si>
  <si>
    <r>
      <t>•</t>
    </r>
    <r>
      <rPr>
        <sz val="7"/>
        <color theme="1"/>
        <rFont val="Calibri"/>
        <family val="2"/>
        <scheme val="minor"/>
      </rPr>
      <t xml:space="preserve">       </t>
    </r>
    <r>
      <rPr>
        <sz val="11"/>
        <color theme="1"/>
        <rFont val="Calibri"/>
        <family val="2"/>
        <scheme val="minor"/>
      </rPr>
      <t xml:space="preserve">Maximaal 3 gewone competenties mogen tenminste beperkt aantoonbaar te zijn, derhalve een 2 scoren, mits deze niet in dezelfde procesfase voorkomen en mits in elke fase tenminste 1 gewone competentie een 3 of 4 scoort  </t>
    </r>
    <r>
      <rPr>
        <sz val="8"/>
        <color theme="1"/>
        <rFont val="Calibri"/>
        <family val="2"/>
        <scheme val="minor"/>
      </rPr>
      <t> </t>
    </r>
  </si>
  <si>
    <t>e</t>
  </si>
  <si>
    <t>Het bedrijf is in staat om data uit inspecties en prestatiemetingen vast te leggen en te beheren met oog op het aantoonbaar betrouwbaar informeren van de opdrachtgever en voorspellen van degradatie en/of storingen en gebreken.</t>
  </si>
  <si>
    <t>GEVELS</t>
  </si>
  <si>
    <t>De dienstverlening omvat de planontwikkeling alsmede de uitvoering van de activiteiten Deze uitvoering kan intern of extern belegd zijn. Voor het behalen van het VGO-keur dient het bedrijf van tenminste 1 discipline de uitvoering zelf uit te voeren (uitvoering intern belegd). Onder uitvoering intern wordt verstaan het uitvoeren van werkzaamheden met personeel van de eigen organisatie dan wel met personeel onder directe aansturing van de eigen organisatie, bijvoorbeeld uitzendkrachten, pay-rollers of ingeleend personeel. Onder uitvoering extern wordt verstaan de aansturing van de uitvoering van de activiteiten uitgevoerd door derden, zoals ketenpartners of andere bedrijven.
Om het VGO-keur te behalen moet bij tenminste één discipline sprake zijn van ‘planontwikkeling’ EN ‘uitvoering intern’. Vervolgens kan bij overige disciplines sprake zijn van tenminste ‘planontwikkeling’ EN ‘uitvoering extern’.
Bij ‘uitvoering extern’ moeten de uitgevoerde activiteiten onder verantwoordelijkheid van het bedrijf worden aangeboden, aangestuurd en verantwoord en op de juiste manier worden verwerkt in de advisering en scenario’s.</t>
  </si>
  <si>
    <t>fase 1 score 3 of 4</t>
  </si>
  <si>
    <t>fase 0 score 3 of 4</t>
  </si>
  <si>
    <t>Het bedrijf is in staat om conform het RGS Kwaliteitsplan periodieke prestatiemetingen risico-gestuurd uit te voeren en daarmee aantoonbaar te maken dat aan de prestatie eisen is voldaan</t>
  </si>
  <si>
    <t>17 competenties en 6 ontwikkelcompetenties</t>
  </si>
  <si>
    <r>
      <t>•</t>
    </r>
    <r>
      <rPr>
        <sz val="7"/>
        <color theme="1"/>
        <rFont val="Calibri"/>
        <family val="2"/>
        <scheme val="minor"/>
      </rPr>
      <t xml:space="preserve">       </t>
    </r>
    <r>
      <rPr>
        <sz val="11"/>
        <color theme="1"/>
        <rFont val="Calibri"/>
        <family val="2"/>
        <scheme val="minor"/>
      </rPr>
      <t>Tenminste 14 gewone competenties dienen grotendeels of geheel aantoonbaar te zijn en derhalve een 3 of 4 te scoren.</t>
    </r>
  </si>
  <si>
    <t>Het bedrijf is in staat ontwikkelingen in haar markt in beeld te brengen en te vertalen naar concrete verbeteringen en innovaties.</t>
  </si>
  <si>
    <t>Versie 10.3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</si>
</sst>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d\ mmmm\ yyyy;@"/>
    <numFmt numFmtId="165" formatCode=";;;"/>
    <numFmt numFmtId="166" formatCode="&quot;ü&quot;"/>
  </numFmts>
  <fonts count="46" x14ac:knownFonts="1">
    <font>
      <sz val="11"/>
      <color theme="1"/>
      <name val="Calibri"/>
      <family val="2"/>
      <scheme val="minor"/>
    </font>
    <font>
      <sz val="11"/>
      <color theme="1"/>
      <name val="Calibri"/>
      <family val="2"/>
      <scheme val="minor"/>
    </font>
    <font>
      <sz val="11"/>
      <color rgb="FFFF0000"/>
      <name val="Calibri"/>
      <family val="2"/>
      <scheme val="minor"/>
    </font>
    <font>
      <sz val="11"/>
      <color theme="1"/>
      <name val="Arial"/>
      <family val="2"/>
    </font>
    <font>
      <sz val="10"/>
      <name val="Arial"/>
      <family val="2"/>
    </font>
    <font>
      <b/>
      <sz val="11"/>
      <name val="Arial"/>
      <family val="2"/>
    </font>
    <font>
      <b/>
      <sz val="11"/>
      <color theme="1"/>
      <name val="Arial"/>
      <family val="2"/>
    </font>
    <font>
      <sz val="11"/>
      <name val="Arial"/>
      <family val="2"/>
    </font>
    <font>
      <sz val="12"/>
      <name val="Arial"/>
      <family val="2"/>
    </font>
    <font>
      <b/>
      <u/>
      <sz val="11"/>
      <name val="Arial"/>
      <family val="2"/>
    </font>
    <font>
      <sz val="11"/>
      <color theme="1"/>
      <name val="Calibri"/>
      <family val="2"/>
    </font>
    <font>
      <b/>
      <sz val="14"/>
      <name val="Arial"/>
      <family val="2"/>
    </font>
    <font>
      <i/>
      <sz val="11"/>
      <name val="Arial"/>
      <family val="2"/>
    </font>
    <font>
      <i/>
      <sz val="11"/>
      <color theme="1"/>
      <name val="Calibri"/>
      <family val="2"/>
      <scheme val="minor"/>
    </font>
    <font>
      <b/>
      <sz val="11"/>
      <color theme="1"/>
      <name val="Calibri"/>
      <family val="2"/>
    </font>
    <font>
      <sz val="20"/>
      <color theme="1"/>
      <name val="Calibri"/>
      <family val="2"/>
    </font>
    <font>
      <sz val="11"/>
      <color rgb="FFFF0000"/>
      <name val="Calibri"/>
      <family val="2"/>
    </font>
    <font>
      <b/>
      <sz val="20"/>
      <color theme="0"/>
      <name val="Calibri"/>
      <family val="2"/>
    </font>
    <font>
      <b/>
      <sz val="11"/>
      <color theme="0"/>
      <name val="Calibri"/>
      <family val="2"/>
    </font>
    <font>
      <b/>
      <sz val="14"/>
      <color rgb="FF240179"/>
      <name val="Arial"/>
      <family val="2"/>
    </font>
    <font>
      <b/>
      <sz val="11"/>
      <color theme="0"/>
      <name val="Arial"/>
      <family val="2"/>
    </font>
    <font>
      <sz val="11"/>
      <color theme="0"/>
      <name val="Calibri"/>
      <family val="2"/>
    </font>
    <font>
      <sz val="11"/>
      <color theme="0"/>
      <name val="Arial"/>
      <family val="2"/>
    </font>
    <font>
      <b/>
      <sz val="11"/>
      <color rgb="FF240179"/>
      <name val="Arial"/>
      <family val="2"/>
    </font>
    <font>
      <b/>
      <sz val="11"/>
      <color theme="1"/>
      <name val="Calibri"/>
      <family val="2"/>
      <scheme val="minor"/>
    </font>
    <font>
      <sz val="11"/>
      <color rgb="FF240179"/>
      <name val="Calibri"/>
      <family val="2"/>
      <scheme val="minor"/>
    </font>
    <font>
      <b/>
      <u/>
      <sz val="11"/>
      <color rgb="FF240179"/>
      <name val="Arial"/>
      <family val="2"/>
    </font>
    <font>
      <sz val="11"/>
      <color rgb="FF240179"/>
      <name val="Arial"/>
      <family val="2"/>
    </font>
    <font>
      <sz val="12"/>
      <color rgb="FF240179"/>
      <name val="Arial"/>
      <family val="2"/>
    </font>
    <font>
      <b/>
      <sz val="11"/>
      <color rgb="FF3B8B2C"/>
      <name val="Arial"/>
      <family val="2"/>
    </font>
    <font>
      <sz val="11"/>
      <color rgb="FF3B8B2C"/>
      <name val="Arial"/>
      <family val="2"/>
    </font>
    <font>
      <b/>
      <sz val="20"/>
      <color rgb="FFFF0000"/>
      <name val="Calibri"/>
      <family val="2"/>
    </font>
    <font>
      <b/>
      <sz val="11"/>
      <color rgb="FFFF0000"/>
      <name val="Calibri"/>
      <family val="2"/>
    </font>
    <font>
      <sz val="11"/>
      <color rgb="FF240179"/>
      <name val="Calibri"/>
      <family val="2"/>
    </font>
    <font>
      <b/>
      <sz val="20"/>
      <color rgb="FF240179"/>
      <name val="Calibri"/>
      <family val="2"/>
    </font>
    <font>
      <b/>
      <sz val="16"/>
      <color rgb="FFC00000"/>
      <name val="Calibri"/>
      <family val="2"/>
      <scheme val="minor"/>
    </font>
    <font>
      <i/>
      <sz val="11"/>
      <color rgb="FF240179"/>
      <name val="Arial"/>
      <family val="2"/>
    </font>
    <font>
      <i/>
      <sz val="11"/>
      <color rgb="FF240179"/>
      <name val="Calibri"/>
      <family val="2"/>
      <scheme val="minor"/>
    </font>
    <font>
      <b/>
      <sz val="11"/>
      <color rgb="FF240179"/>
      <name val="Calibri"/>
      <family val="2"/>
    </font>
    <font>
      <sz val="11"/>
      <name val="Calibri"/>
      <family val="2"/>
      <scheme val="minor"/>
    </font>
    <font>
      <sz val="11"/>
      <color theme="1"/>
      <name val="Wingdings"/>
      <charset val="2"/>
    </font>
    <font>
      <sz val="11"/>
      <color rgb="FFFF0000"/>
      <name val="Arial"/>
      <family val="2"/>
    </font>
    <font>
      <sz val="8"/>
      <color theme="1"/>
      <name val="Calibri"/>
      <family val="2"/>
      <scheme val="minor"/>
    </font>
    <font>
      <b/>
      <sz val="12"/>
      <color rgb="FF240179"/>
      <name val="Arial"/>
      <family val="2"/>
    </font>
    <font>
      <b/>
      <sz val="20"/>
      <color rgb="FF240179"/>
      <name val="Calibri"/>
      <family val="2"/>
      <scheme val="minor"/>
    </font>
    <font>
      <sz val="7"/>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rgb="FF3B8B2C"/>
        <bgColor indexed="64"/>
      </patternFill>
    </fill>
    <fill>
      <patternFill patternType="solid">
        <fgColor rgb="FF240179"/>
        <bgColor indexed="64"/>
      </patternFill>
    </fill>
    <fill>
      <patternFill patternType="solid">
        <fgColor rgb="FFECE5FF"/>
        <bgColor indexed="64"/>
      </patternFill>
    </fill>
    <fill>
      <patternFill patternType="solid">
        <fgColor rgb="FFC00000"/>
        <bgColor indexed="64"/>
      </patternFill>
    </fill>
  </fills>
  <borders count="7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dashed">
        <color theme="0" tint="-0.24994659260841701"/>
      </right>
      <top style="medium">
        <color indexed="64"/>
      </top>
      <bottom style="dotted">
        <color theme="0" tint="-0.34998626667073579"/>
      </bottom>
      <diagonal/>
    </border>
    <border>
      <left style="dashed">
        <color theme="0" tint="-0.24994659260841701"/>
      </left>
      <right style="dashed">
        <color theme="0" tint="-0.24994659260841701"/>
      </right>
      <top style="medium">
        <color indexed="64"/>
      </top>
      <bottom style="dotted">
        <color theme="0" tint="-0.34998626667073579"/>
      </bottom>
      <diagonal/>
    </border>
    <border>
      <left style="dashed">
        <color theme="0" tint="-0.24994659260841701"/>
      </left>
      <right style="medium">
        <color indexed="64"/>
      </right>
      <top style="medium">
        <color indexed="64"/>
      </top>
      <bottom style="thin">
        <color indexed="64"/>
      </bottom>
      <diagonal/>
    </border>
    <border>
      <left style="medium">
        <color indexed="64"/>
      </left>
      <right style="medium">
        <color indexed="64"/>
      </right>
      <top/>
      <bottom/>
      <diagonal/>
    </border>
    <border>
      <left style="dashed">
        <color theme="0" tint="-0.24994659260841701"/>
      </left>
      <right style="dashed">
        <color theme="0" tint="-0.24994659260841701"/>
      </right>
      <top/>
      <bottom/>
      <diagonal/>
    </border>
    <border>
      <left style="dashed">
        <color theme="0" tint="-0.24994659260841701"/>
      </left>
      <right style="medium">
        <color indexed="64"/>
      </right>
      <top/>
      <bottom/>
      <diagonal/>
    </border>
    <border>
      <left style="medium">
        <color indexed="64"/>
      </left>
      <right style="medium">
        <color indexed="64"/>
      </right>
      <top/>
      <bottom style="medium">
        <color indexed="64"/>
      </bottom>
      <diagonal/>
    </border>
    <border>
      <left style="dashed">
        <color theme="0" tint="-0.24994659260841701"/>
      </left>
      <right style="dashed">
        <color theme="0" tint="-0.24994659260841701"/>
      </right>
      <top/>
      <bottom style="medium">
        <color indexed="64"/>
      </bottom>
      <diagonal/>
    </border>
    <border>
      <left style="dashed">
        <color theme="0" tint="-0.24994659260841701"/>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right/>
      <top/>
      <bottom style="dashed">
        <color auto="1"/>
      </bottom>
      <diagonal/>
    </border>
    <border>
      <left/>
      <right/>
      <top style="dashed">
        <color auto="1"/>
      </top>
      <bottom style="dashed">
        <color auto="1"/>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theme="0"/>
      </left>
      <right style="medium">
        <color theme="0"/>
      </right>
      <top/>
      <bottom style="medium">
        <color indexed="64"/>
      </bottom>
      <diagonal/>
    </border>
    <border>
      <left style="medium">
        <color theme="0"/>
      </left>
      <right style="medium">
        <color theme="0"/>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auto="1"/>
      </left>
      <right style="medium">
        <color indexed="64"/>
      </right>
      <top style="thin">
        <color auto="1"/>
      </top>
      <bottom style="medium">
        <color indexed="64"/>
      </bottom>
      <diagonal/>
    </border>
    <border>
      <left style="medium">
        <color theme="0"/>
      </left>
      <right/>
      <top style="medium">
        <color indexed="64"/>
      </top>
      <bottom/>
      <diagonal/>
    </border>
    <border>
      <left style="medium">
        <color theme="0"/>
      </left>
      <right/>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right style="dashed">
        <color theme="0" tint="-0.24994659260841701"/>
      </right>
      <top/>
      <bottom style="medium">
        <color indexed="64"/>
      </bottom>
      <diagonal/>
    </border>
    <border>
      <left/>
      <right style="dashed">
        <color theme="0" tint="-0.24994659260841701"/>
      </right>
      <top style="medium">
        <color indexed="64"/>
      </top>
      <bottom/>
      <diagonal/>
    </border>
    <border>
      <left/>
      <right style="dashed">
        <color theme="0" tint="-0.24994659260841701"/>
      </right>
      <top/>
      <bottom/>
      <diagonal/>
    </border>
    <border>
      <left style="dashed">
        <color theme="0" tint="-0.24994659260841701"/>
      </left>
      <right style="dashed">
        <color theme="0" tint="-0.24994659260841701"/>
      </right>
      <top style="medium">
        <color indexed="64"/>
      </top>
      <bottom/>
      <diagonal/>
    </border>
    <border>
      <left style="dashed">
        <color theme="0" tint="-0.24994659260841701"/>
      </left>
      <right style="medium">
        <color indexed="64"/>
      </right>
      <top style="medium">
        <color indexed="64"/>
      </top>
      <bottom/>
      <diagonal/>
    </border>
  </borders>
  <cellStyleXfs count="3">
    <xf numFmtId="0" fontId="0" fillId="0" borderId="0"/>
    <xf numFmtId="0" fontId="4" fillId="0" borderId="0"/>
    <xf numFmtId="0" fontId="10" fillId="0" borderId="0"/>
  </cellStyleXfs>
  <cellXfs count="260">
    <xf numFmtId="0" fontId="0" fillId="0" borderId="0" xfId="0"/>
    <xf numFmtId="0" fontId="5" fillId="0" borderId="0" xfId="1" applyFont="1" applyAlignment="1">
      <alignment horizontal="right" vertical="center"/>
    </xf>
    <xf numFmtId="164" fontId="5" fillId="0" borderId="0" xfId="1" applyNumberFormat="1" applyFont="1" applyAlignment="1">
      <alignment vertical="center" wrapText="1"/>
    </xf>
    <xf numFmtId="0" fontId="5" fillId="0" borderId="0" xfId="1" applyFont="1" applyAlignment="1">
      <alignment horizontal="right" vertical="top" wrapText="1"/>
    </xf>
    <xf numFmtId="0" fontId="11" fillId="0" borderId="0" xfId="2" applyFont="1"/>
    <xf numFmtId="0" fontId="7" fillId="0" borderId="0" xfId="2" applyFont="1"/>
    <xf numFmtId="0" fontId="10" fillId="0" borderId="0" xfId="2"/>
    <xf numFmtId="0" fontId="10" fillId="0" borderId="0" xfId="2" applyAlignment="1">
      <alignment vertical="top"/>
    </xf>
    <xf numFmtId="0" fontId="10" fillId="0" borderId="0" xfId="2" applyAlignment="1">
      <alignment vertical="top" wrapText="1"/>
    </xf>
    <xf numFmtId="0" fontId="10" fillId="0" borderId="0" xfId="2" applyAlignment="1">
      <alignment horizontal="right" vertical="top"/>
    </xf>
    <xf numFmtId="0" fontId="15" fillId="0" borderId="27" xfId="2" applyFont="1" applyBorder="1" applyAlignment="1">
      <alignment vertical="top"/>
    </xf>
    <xf numFmtId="0" fontId="10" fillId="0" borderId="28" xfId="2" applyBorder="1" applyAlignment="1">
      <alignment vertical="top"/>
    </xf>
    <xf numFmtId="0" fontId="15" fillId="0" borderId="29" xfId="2" applyFont="1" applyBorder="1" applyAlignment="1">
      <alignment vertical="top"/>
    </xf>
    <xf numFmtId="0" fontId="15" fillId="0" borderId="28" xfId="2" applyFont="1" applyBorder="1" applyAlignment="1">
      <alignment vertical="top"/>
    </xf>
    <xf numFmtId="0" fontId="15" fillId="0" borderId="30" xfId="2" applyFont="1" applyBorder="1" applyAlignment="1">
      <alignment vertical="top"/>
    </xf>
    <xf numFmtId="0" fontId="15" fillId="0" borderId="29" xfId="2" applyFont="1" applyBorder="1" applyAlignment="1">
      <alignment vertical="top" wrapText="1"/>
    </xf>
    <xf numFmtId="0" fontId="14" fillId="0" borderId="0" xfId="2" applyFont="1" applyAlignment="1">
      <alignment vertical="top" wrapText="1"/>
    </xf>
    <xf numFmtId="0" fontId="1" fillId="0" borderId="0" xfId="0" applyFont="1" applyAlignment="1">
      <alignment horizontal="right" vertical="top"/>
    </xf>
    <xf numFmtId="0" fontId="2" fillId="0" borderId="0" xfId="0" applyFont="1" applyAlignment="1">
      <alignment horizontal="right" vertical="top"/>
    </xf>
    <xf numFmtId="0" fontId="0" fillId="0" borderId="0" xfId="0" applyAlignment="1">
      <alignment vertical="top"/>
    </xf>
    <xf numFmtId="0" fontId="16" fillId="0" borderId="0" xfId="2" applyFont="1" applyAlignment="1">
      <alignment horizontal="right" vertical="top"/>
    </xf>
    <xf numFmtId="9" fontId="16" fillId="0" borderId="0" xfId="2" applyNumberFormat="1" applyFont="1" applyAlignment="1">
      <alignment horizontal="right" vertical="top"/>
    </xf>
    <xf numFmtId="0" fontId="2" fillId="0" borderId="0" xfId="0" applyFont="1" applyAlignment="1">
      <alignment horizontal="center" vertical="top"/>
    </xf>
    <xf numFmtId="0" fontId="16" fillId="0" borderId="0" xfId="2" applyFont="1" applyAlignment="1">
      <alignment horizontal="center" vertical="top"/>
    </xf>
    <xf numFmtId="0" fontId="5" fillId="0" borderId="0" xfId="1" applyFont="1" applyAlignment="1">
      <alignment vertical="top"/>
    </xf>
    <xf numFmtId="0" fontId="5" fillId="0" borderId="0" xfId="1" applyFont="1" applyAlignment="1">
      <alignment vertical="center"/>
    </xf>
    <xf numFmtId="164" fontId="5" fillId="0" borderId="0" xfId="1" applyNumberFormat="1" applyFont="1" applyAlignment="1">
      <alignment vertical="center"/>
    </xf>
    <xf numFmtId="0" fontId="23" fillId="0" borderId="0" xfId="1" applyFont="1" applyAlignment="1">
      <alignment horizontal="right" vertical="top" wrapText="1"/>
    </xf>
    <xf numFmtId="164" fontId="23" fillId="0" borderId="0" xfId="1" applyNumberFormat="1" applyFont="1" applyAlignment="1">
      <alignment vertical="center"/>
    </xf>
    <xf numFmtId="0" fontId="24" fillId="0" borderId="0" xfId="0" applyFont="1"/>
    <xf numFmtId="0" fontId="16" fillId="0" borderId="0" xfId="2" applyFont="1" applyAlignment="1">
      <alignment vertical="top"/>
    </xf>
    <xf numFmtId="0" fontId="25" fillId="0" borderId="0" xfId="0" applyFont="1"/>
    <xf numFmtId="0" fontId="31" fillId="3" borderId="1" xfId="2" applyFont="1" applyFill="1" applyBorder="1" applyAlignment="1">
      <alignment vertical="top" wrapText="1"/>
    </xf>
    <xf numFmtId="0" fontId="16" fillId="2" borderId="43" xfId="2" applyFont="1" applyFill="1" applyBorder="1" applyAlignment="1" applyProtection="1">
      <alignment horizontal="center" vertical="top" wrapText="1"/>
      <protection locked="0"/>
    </xf>
    <xf numFmtId="0" fontId="16" fillId="2" borderId="44" xfId="2" applyFont="1" applyFill="1" applyBorder="1" applyAlignment="1" applyProtection="1">
      <alignment horizontal="center" vertical="top" wrapText="1"/>
      <protection locked="0"/>
    </xf>
    <xf numFmtId="0" fontId="16" fillId="2" borderId="46" xfId="2" applyFont="1" applyFill="1" applyBorder="1" applyAlignment="1" applyProtection="1">
      <alignment horizontal="center" vertical="top" wrapText="1"/>
      <protection locked="0"/>
    </xf>
    <xf numFmtId="0" fontId="16" fillId="2" borderId="45" xfId="2" applyFont="1" applyFill="1" applyBorder="1" applyAlignment="1" applyProtection="1">
      <alignment horizontal="center" vertical="top" wrapText="1"/>
      <protection locked="0"/>
    </xf>
    <xf numFmtId="0" fontId="33" fillId="0" borderId="0" xfId="2" applyFont="1" applyAlignment="1">
      <alignment vertical="top"/>
    </xf>
    <xf numFmtId="0" fontId="23" fillId="0" borderId="0" xfId="1" applyFont="1" applyAlignment="1">
      <alignment vertical="center"/>
    </xf>
    <xf numFmtId="0" fontId="34" fillId="0" borderId="0" xfId="2" applyFont="1" applyAlignment="1">
      <alignment vertical="top"/>
    </xf>
    <xf numFmtId="0" fontId="18" fillId="0" borderId="0" xfId="2" applyFont="1" applyAlignment="1">
      <alignment vertical="top"/>
    </xf>
    <xf numFmtId="0" fontId="35" fillId="0" borderId="0" xfId="0" applyFont="1"/>
    <xf numFmtId="0" fontId="27" fillId="0" borderId="0" xfId="1" applyFont="1"/>
    <xf numFmtId="14" fontId="30" fillId="0" borderId="47" xfId="1" applyNumberFormat="1" applyFont="1" applyBorder="1" applyAlignment="1" applyProtection="1">
      <alignment horizontal="left"/>
      <protection locked="0"/>
    </xf>
    <xf numFmtId="14" fontId="27" fillId="0" borderId="0" xfId="1" applyNumberFormat="1" applyFont="1"/>
    <xf numFmtId="165" fontId="27" fillId="0" borderId="0" xfId="0" applyNumberFormat="1" applyFont="1"/>
    <xf numFmtId="0" fontId="27" fillId="0" borderId="0" xfId="1" applyFont="1" applyAlignment="1">
      <alignment horizontal="left"/>
    </xf>
    <xf numFmtId="0" fontId="27" fillId="0" borderId="0" xfId="1" applyFont="1" applyAlignment="1" applyProtection="1">
      <alignment horizontal="left"/>
      <protection locked="0"/>
    </xf>
    <xf numFmtId="0" fontId="27" fillId="0" borderId="0" xfId="1" applyFont="1" applyProtection="1">
      <protection locked="0"/>
    </xf>
    <xf numFmtId="0" fontId="23" fillId="0" borderId="0" xfId="1" applyFont="1"/>
    <xf numFmtId="0" fontId="23" fillId="0" borderId="0" xfId="1" applyFont="1" applyProtection="1">
      <protection locked="0"/>
    </xf>
    <xf numFmtId="0" fontId="23" fillId="0" borderId="0" xfId="1" applyFont="1" applyAlignment="1">
      <alignment horizontal="right" vertical="top"/>
    </xf>
    <xf numFmtId="0" fontId="30" fillId="0" borderId="11" xfId="1" applyFont="1" applyBorder="1" applyAlignment="1" applyProtection="1">
      <alignment vertical="top"/>
      <protection locked="0"/>
    </xf>
    <xf numFmtId="0" fontId="30" fillId="0" borderId="0" xfId="1" applyFont="1" applyAlignment="1">
      <alignment horizontal="left"/>
    </xf>
    <xf numFmtId="0" fontId="33" fillId="0" borderId="0" xfId="2" applyFont="1"/>
    <xf numFmtId="0" fontId="27" fillId="0" borderId="0" xfId="2" applyFont="1"/>
    <xf numFmtId="0" fontId="38" fillId="0" borderId="0" xfId="2" applyFont="1" applyAlignment="1">
      <alignment vertical="top"/>
    </xf>
    <xf numFmtId="0" fontId="27" fillId="0" borderId="0" xfId="2" applyFont="1" applyAlignment="1">
      <alignment vertical="center"/>
    </xf>
    <xf numFmtId="0" fontId="17" fillId="4" borderId="1" xfId="2" applyFont="1" applyFill="1" applyBorder="1" applyAlignment="1">
      <alignment vertical="top"/>
    </xf>
    <xf numFmtId="0" fontId="18" fillId="4" borderId="25" xfId="2" applyFont="1" applyFill="1" applyBorder="1" applyAlignment="1">
      <alignment vertical="top"/>
    </xf>
    <xf numFmtId="0" fontId="17" fillId="4" borderId="26" xfId="2" applyFont="1" applyFill="1" applyBorder="1" applyAlignment="1">
      <alignment vertical="top"/>
    </xf>
    <xf numFmtId="0" fontId="17" fillId="4" borderId="25" xfId="2" applyFont="1" applyFill="1" applyBorder="1" applyAlignment="1">
      <alignment vertical="top"/>
    </xf>
    <xf numFmtId="0" fontId="17" fillId="4" borderId="2" xfId="2" applyFont="1" applyFill="1" applyBorder="1" applyAlignment="1">
      <alignment vertical="top"/>
    </xf>
    <xf numFmtId="0" fontId="17" fillId="4" borderId="2" xfId="2" applyFont="1" applyFill="1" applyBorder="1" applyAlignment="1">
      <alignment vertical="top" wrapText="1"/>
    </xf>
    <xf numFmtId="0" fontId="33" fillId="0" borderId="27" xfId="2" applyFont="1" applyBorder="1" applyAlignment="1">
      <alignment vertical="top"/>
    </xf>
    <xf numFmtId="0" fontId="33" fillId="0" borderId="28" xfId="2" applyFont="1" applyBorder="1" applyAlignment="1">
      <alignment vertical="top"/>
    </xf>
    <xf numFmtId="0" fontId="33" fillId="2" borderId="32" xfId="2" applyFont="1" applyFill="1" applyBorder="1" applyAlignment="1">
      <alignment vertical="top" wrapText="1"/>
    </xf>
    <xf numFmtId="0" fontId="33" fillId="0" borderId="4" xfId="2" applyFont="1" applyBorder="1" applyAlignment="1">
      <alignment horizontal="center" vertical="top" wrapText="1"/>
    </xf>
    <xf numFmtId="0" fontId="33" fillId="0" borderId="32" xfId="2" applyFont="1" applyBorder="1" applyAlignment="1">
      <alignment horizontal="center" vertical="top" wrapText="1"/>
    </xf>
    <xf numFmtId="0" fontId="33" fillId="0" borderId="33" xfId="2" applyFont="1" applyBorder="1" applyAlignment="1">
      <alignment horizontal="center" vertical="top" wrapText="1"/>
    </xf>
    <xf numFmtId="0" fontId="33" fillId="0" borderId="35" xfId="2" applyFont="1" applyBorder="1" applyAlignment="1">
      <alignment vertical="top"/>
    </xf>
    <xf numFmtId="0" fontId="33" fillId="0" borderId="36" xfId="2" applyFont="1" applyBorder="1" applyAlignment="1">
      <alignment vertical="top"/>
    </xf>
    <xf numFmtId="0" fontId="33" fillId="2" borderId="12" xfId="2" applyFont="1" applyFill="1" applyBorder="1" applyAlignment="1">
      <alignment vertical="top" wrapText="1"/>
    </xf>
    <xf numFmtId="0" fontId="33" fillId="2" borderId="5" xfId="2" applyFont="1" applyFill="1" applyBorder="1" applyAlignment="1">
      <alignment vertical="top" wrapText="1"/>
    </xf>
    <xf numFmtId="0" fontId="33" fillId="2" borderId="39" xfId="2" applyFont="1" applyFill="1" applyBorder="1" applyAlignment="1">
      <alignment vertical="top" wrapText="1"/>
    </xf>
    <xf numFmtId="0" fontId="25" fillId="2" borderId="13" xfId="0" applyFont="1" applyFill="1" applyBorder="1" applyAlignment="1">
      <alignment horizontal="left" vertical="top" wrapText="1"/>
    </xf>
    <xf numFmtId="0" fontId="25" fillId="2" borderId="33" xfId="0" applyFont="1" applyFill="1" applyBorder="1" applyAlignment="1">
      <alignment horizontal="left" vertical="top" wrapText="1"/>
    </xf>
    <xf numFmtId="0" fontId="25" fillId="2" borderId="14" xfId="0" applyFont="1" applyFill="1" applyBorder="1" applyAlignment="1">
      <alignment horizontal="left" vertical="top" wrapText="1"/>
    </xf>
    <xf numFmtId="0" fontId="33" fillId="5" borderId="5" xfId="2" applyFont="1" applyFill="1" applyBorder="1" applyAlignment="1">
      <alignment vertical="top" wrapText="1"/>
    </xf>
    <xf numFmtId="0" fontId="33" fillId="5" borderId="4" xfId="2" applyFont="1" applyFill="1" applyBorder="1" applyAlignment="1">
      <alignment horizontal="center" vertical="top" wrapText="1"/>
    </xf>
    <xf numFmtId="0" fontId="33" fillId="5" borderId="32" xfId="2" applyFont="1" applyFill="1" applyBorder="1" applyAlignment="1">
      <alignment horizontal="center" vertical="top" wrapText="1"/>
    </xf>
    <xf numFmtId="0" fontId="33" fillId="5" borderId="33" xfId="2" applyFont="1" applyFill="1" applyBorder="1" applyAlignment="1">
      <alignment horizontal="center" vertical="top" wrapText="1"/>
    </xf>
    <xf numFmtId="0" fontId="33" fillId="5" borderId="32" xfId="2" applyFont="1" applyFill="1" applyBorder="1" applyAlignment="1">
      <alignment vertical="top" wrapText="1"/>
    </xf>
    <xf numFmtId="0" fontId="25" fillId="5" borderId="33" xfId="0" applyFont="1" applyFill="1" applyBorder="1" applyAlignment="1">
      <alignment horizontal="left" vertical="top" wrapText="1"/>
    </xf>
    <xf numFmtId="0" fontId="33" fillId="5" borderId="11" xfId="2" applyFont="1" applyFill="1" applyBorder="1" applyAlignment="1">
      <alignment vertical="top" wrapText="1"/>
    </xf>
    <xf numFmtId="0" fontId="33" fillId="5" borderId="12" xfId="2" applyFont="1" applyFill="1" applyBorder="1" applyAlignment="1">
      <alignment vertical="top" wrapText="1"/>
    </xf>
    <xf numFmtId="0" fontId="25" fillId="5" borderId="14" xfId="0" applyFont="1" applyFill="1" applyBorder="1" applyAlignment="1">
      <alignment horizontal="left" vertical="top" wrapText="1"/>
    </xf>
    <xf numFmtId="0" fontId="33" fillId="5" borderId="33" xfId="2" applyFont="1" applyFill="1" applyBorder="1" applyAlignment="1">
      <alignment vertical="top" wrapText="1"/>
    </xf>
    <xf numFmtId="0" fontId="33" fillId="5" borderId="8" xfId="2" applyFont="1" applyFill="1" applyBorder="1" applyAlignment="1">
      <alignment vertical="top" wrapText="1"/>
    </xf>
    <xf numFmtId="0" fontId="33" fillId="0" borderId="51" xfId="2" applyFont="1" applyBorder="1" applyAlignment="1">
      <alignment horizontal="center" vertical="top" wrapText="1"/>
    </xf>
    <xf numFmtId="0" fontId="33" fillId="0" borderId="52" xfId="2" applyFont="1" applyBorder="1" applyAlignment="1">
      <alignment horizontal="center" vertical="top" wrapText="1"/>
    </xf>
    <xf numFmtId="0" fontId="33" fillId="0" borderId="53" xfId="2" applyFont="1" applyBorder="1" applyAlignment="1">
      <alignment horizontal="center" vertical="top" wrapText="1"/>
    </xf>
    <xf numFmtId="0" fontId="33" fillId="5" borderId="51" xfId="2" applyFont="1" applyFill="1" applyBorder="1" applyAlignment="1">
      <alignment horizontal="center" vertical="top" wrapText="1"/>
    </xf>
    <xf numFmtId="0" fontId="33" fillId="5" borderId="52" xfId="2" applyFont="1" applyFill="1" applyBorder="1" applyAlignment="1">
      <alignment horizontal="center" vertical="top" wrapText="1"/>
    </xf>
    <xf numFmtId="0" fontId="33" fillId="5" borderId="53" xfId="2" applyFont="1" applyFill="1" applyBorder="1" applyAlignment="1">
      <alignment horizontal="center" vertical="top" wrapText="1"/>
    </xf>
    <xf numFmtId="0" fontId="33" fillId="5" borderId="3" xfId="2" applyFont="1" applyFill="1" applyBorder="1" applyAlignment="1">
      <alignment horizontal="center" vertical="top" wrapText="1"/>
    </xf>
    <xf numFmtId="0" fontId="33" fillId="5" borderId="54" xfId="2" applyFont="1" applyFill="1" applyBorder="1" applyAlignment="1">
      <alignment horizontal="center" vertical="top" wrapText="1"/>
    </xf>
    <xf numFmtId="0" fontId="33" fillId="5" borderId="55" xfId="2" applyFont="1" applyFill="1" applyBorder="1" applyAlignment="1">
      <alignment horizontal="center" vertical="top" wrapText="1"/>
    </xf>
    <xf numFmtId="0" fontId="33" fillId="5" borderId="56" xfId="2" applyFont="1" applyFill="1" applyBorder="1" applyAlignment="1">
      <alignment vertical="top" wrapText="1"/>
    </xf>
    <xf numFmtId="0" fontId="25" fillId="5" borderId="13" xfId="0" applyFont="1" applyFill="1" applyBorder="1" applyAlignment="1">
      <alignment vertical="top" wrapText="1"/>
    </xf>
    <xf numFmtId="0" fontId="25" fillId="5" borderId="57" xfId="0" applyFont="1" applyFill="1" applyBorder="1" applyAlignment="1">
      <alignment vertical="top" wrapText="1"/>
    </xf>
    <xf numFmtId="0" fontId="25" fillId="5" borderId="13" xfId="0" applyFont="1" applyFill="1" applyBorder="1" applyAlignment="1">
      <alignment horizontal="left" vertical="top" wrapText="1"/>
    </xf>
    <xf numFmtId="0" fontId="33" fillId="5" borderId="27" xfId="2" applyFont="1" applyFill="1" applyBorder="1" applyAlignment="1">
      <alignment vertical="top"/>
    </xf>
    <xf numFmtId="0" fontId="33" fillId="5" borderId="28" xfId="2" applyFont="1" applyFill="1" applyBorder="1" applyAlignment="1">
      <alignment vertical="top"/>
    </xf>
    <xf numFmtId="0" fontId="33" fillId="5" borderId="29" xfId="2" applyFont="1" applyFill="1" applyBorder="1" applyAlignment="1">
      <alignment vertical="top"/>
    </xf>
    <xf numFmtId="0" fontId="33" fillId="5" borderId="35" xfId="2" applyFont="1" applyFill="1" applyBorder="1" applyAlignment="1">
      <alignment vertical="top"/>
    </xf>
    <xf numFmtId="0" fontId="33" fillId="5" borderId="36" xfId="2" applyFont="1" applyFill="1" applyBorder="1" applyAlignment="1">
      <alignment vertical="top"/>
    </xf>
    <xf numFmtId="0" fontId="33" fillId="5" borderId="0" xfId="2" applyFont="1" applyFill="1" applyAlignment="1">
      <alignment vertical="top"/>
    </xf>
    <xf numFmtId="0" fontId="33" fillId="5" borderId="37" xfId="2" applyFont="1" applyFill="1" applyBorder="1" applyAlignment="1">
      <alignment vertical="top"/>
    </xf>
    <xf numFmtId="0" fontId="33" fillId="5" borderId="38" xfId="2" applyFont="1" applyFill="1" applyBorder="1" applyAlignment="1">
      <alignment vertical="top"/>
    </xf>
    <xf numFmtId="0" fontId="33" fillId="5" borderId="15" xfId="2" applyFont="1" applyFill="1" applyBorder="1" applyAlignment="1">
      <alignment vertical="top"/>
    </xf>
    <xf numFmtId="0" fontId="38" fillId="5" borderId="36" xfId="2" applyFont="1" applyFill="1" applyBorder="1" applyAlignment="1">
      <alignment vertical="top"/>
    </xf>
    <xf numFmtId="0" fontId="38" fillId="5" borderId="41" xfId="2" applyFont="1" applyFill="1" applyBorder="1" applyAlignment="1">
      <alignment vertical="top"/>
    </xf>
    <xf numFmtId="0" fontId="38" fillId="5" borderId="38" xfId="2" applyFont="1" applyFill="1" applyBorder="1" applyAlignment="1">
      <alignment vertical="top"/>
    </xf>
    <xf numFmtId="0" fontId="38" fillId="5" borderId="15" xfId="2" applyFont="1" applyFill="1" applyBorder="1" applyAlignment="1">
      <alignment vertical="top"/>
    </xf>
    <xf numFmtId="0" fontId="38" fillId="5" borderId="42" xfId="2" applyFont="1" applyFill="1" applyBorder="1" applyAlignment="1">
      <alignment vertical="top"/>
    </xf>
    <xf numFmtId="0" fontId="33" fillId="5" borderId="29" xfId="2" applyFont="1" applyFill="1" applyBorder="1" applyAlignment="1">
      <alignment vertical="top" wrapText="1"/>
    </xf>
    <xf numFmtId="0" fontId="33" fillId="2" borderId="27" xfId="2" applyFont="1" applyFill="1" applyBorder="1" applyAlignment="1">
      <alignment vertical="top"/>
    </xf>
    <xf numFmtId="0" fontId="33" fillId="2" borderId="28" xfId="2" applyFont="1" applyFill="1" applyBorder="1" applyAlignment="1">
      <alignment vertical="top"/>
    </xf>
    <xf numFmtId="0" fontId="25" fillId="2" borderId="6" xfId="0" applyFont="1" applyFill="1" applyBorder="1" applyAlignment="1">
      <alignment vertical="top" wrapText="1"/>
    </xf>
    <xf numFmtId="0" fontId="33" fillId="2" borderId="4" xfId="2" applyFont="1" applyFill="1" applyBorder="1" applyAlignment="1">
      <alignment horizontal="center" vertical="top" wrapText="1"/>
    </xf>
    <xf numFmtId="0" fontId="33" fillId="2" borderId="32" xfId="2" applyFont="1" applyFill="1" applyBorder="1" applyAlignment="1">
      <alignment horizontal="center" vertical="top" wrapText="1"/>
    </xf>
    <xf numFmtId="0" fontId="33" fillId="2" borderId="33" xfId="2" applyFont="1" applyFill="1" applyBorder="1" applyAlignment="1">
      <alignment horizontal="center" vertical="top" wrapText="1"/>
    </xf>
    <xf numFmtId="0" fontId="33" fillId="2" borderId="37" xfId="2" applyFont="1" applyFill="1" applyBorder="1" applyAlignment="1">
      <alignment vertical="top"/>
    </xf>
    <xf numFmtId="0" fontId="38" fillId="2" borderId="38" xfId="2" applyFont="1" applyFill="1" applyBorder="1" applyAlignment="1">
      <alignment vertical="top"/>
    </xf>
    <xf numFmtId="0" fontId="38" fillId="2" borderId="15" xfId="2" applyFont="1" applyFill="1" applyBorder="1" applyAlignment="1">
      <alignment vertical="top"/>
    </xf>
    <xf numFmtId="0" fontId="25" fillId="2" borderId="9" xfId="0" applyFont="1" applyFill="1" applyBorder="1" applyAlignment="1">
      <alignment vertical="top" wrapText="1"/>
    </xf>
    <xf numFmtId="0" fontId="33" fillId="2" borderId="51" xfId="2" applyFont="1" applyFill="1" applyBorder="1" applyAlignment="1">
      <alignment horizontal="center" vertical="top" wrapText="1"/>
    </xf>
    <xf numFmtId="0" fontId="33" fillId="2" borderId="52" xfId="2" applyFont="1" applyFill="1" applyBorder="1" applyAlignment="1">
      <alignment horizontal="center" vertical="top" wrapText="1"/>
    </xf>
    <xf numFmtId="0" fontId="33" fillId="2" borderId="53" xfId="2" applyFont="1" applyFill="1" applyBorder="1" applyAlignment="1">
      <alignment horizontal="center" vertical="top" wrapText="1"/>
    </xf>
    <xf numFmtId="0" fontId="33" fillId="2" borderId="28" xfId="2" applyFont="1" applyFill="1" applyBorder="1" applyAlignment="1">
      <alignment vertical="top" wrapText="1"/>
    </xf>
    <xf numFmtId="0" fontId="33" fillId="2" borderId="35" xfId="2" applyFont="1" applyFill="1" applyBorder="1" applyAlignment="1">
      <alignment vertical="top"/>
    </xf>
    <xf numFmtId="0" fontId="33" fillId="2" borderId="36" xfId="2" applyFont="1" applyFill="1" applyBorder="1" applyAlignment="1">
      <alignment vertical="top" wrapText="1"/>
    </xf>
    <xf numFmtId="0" fontId="38" fillId="2" borderId="0" xfId="2" applyFont="1" applyFill="1" applyAlignment="1">
      <alignment vertical="top"/>
    </xf>
    <xf numFmtId="0" fontId="33" fillId="2" borderId="7" xfId="2" applyFont="1" applyFill="1" applyBorder="1" applyAlignment="1">
      <alignment vertical="top" wrapText="1"/>
    </xf>
    <xf numFmtId="0" fontId="33" fillId="2" borderId="38" xfId="2" applyFont="1" applyFill="1" applyBorder="1" applyAlignment="1">
      <alignment vertical="top" wrapText="1"/>
    </xf>
    <xf numFmtId="0" fontId="33" fillId="2" borderId="8" xfId="2" applyFont="1" applyFill="1" applyBorder="1" applyAlignment="1">
      <alignment vertical="top" wrapText="1"/>
    </xf>
    <xf numFmtId="0" fontId="33" fillId="2" borderId="38" xfId="2" applyFont="1" applyFill="1" applyBorder="1" applyAlignment="1">
      <alignment vertical="top"/>
    </xf>
    <xf numFmtId="0" fontId="38" fillId="5" borderId="34" xfId="2" applyFont="1" applyFill="1" applyBorder="1" applyAlignment="1">
      <alignment horizontal="center" vertical="center" wrapText="1"/>
    </xf>
    <xf numFmtId="0" fontId="38" fillId="5" borderId="50" xfId="2" applyFont="1" applyFill="1" applyBorder="1" applyAlignment="1">
      <alignment horizontal="center" vertical="center" wrapText="1"/>
    </xf>
    <xf numFmtId="0" fontId="38" fillId="5" borderId="58" xfId="2" applyFont="1" applyFill="1" applyBorder="1" applyAlignment="1">
      <alignment horizontal="center" vertical="center" wrapText="1"/>
    </xf>
    <xf numFmtId="0" fontId="38" fillId="5" borderId="22" xfId="2" applyFont="1" applyFill="1" applyBorder="1" applyAlignment="1">
      <alignment horizontal="center" vertical="center" wrapText="1"/>
    </xf>
    <xf numFmtId="0" fontId="38" fillId="2" borderId="34" xfId="2" applyFont="1" applyFill="1" applyBorder="1" applyAlignment="1">
      <alignment horizontal="center" vertical="center" wrapText="1"/>
    </xf>
    <xf numFmtId="0" fontId="38" fillId="2" borderId="19" xfId="2" applyFont="1" applyFill="1" applyBorder="1" applyAlignment="1">
      <alignment horizontal="center" vertical="center" wrapText="1"/>
    </xf>
    <xf numFmtId="0" fontId="38" fillId="2" borderId="22" xfId="2" applyFont="1" applyFill="1" applyBorder="1" applyAlignment="1">
      <alignment horizontal="center" vertical="center" wrapText="1"/>
    </xf>
    <xf numFmtId="0" fontId="38" fillId="2" borderId="50" xfId="2" applyFont="1" applyFill="1" applyBorder="1" applyAlignment="1">
      <alignment horizontal="center" vertical="center" wrapText="1"/>
    </xf>
    <xf numFmtId="0" fontId="18" fillId="4" borderId="59" xfId="2" applyFont="1" applyFill="1" applyBorder="1" applyAlignment="1">
      <alignment horizontal="center" vertical="center" wrapText="1"/>
    </xf>
    <xf numFmtId="0" fontId="17" fillId="4" borderId="61" xfId="2" applyFont="1" applyFill="1" applyBorder="1" applyAlignment="1">
      <alignment vertical="top"/>
    </xf>
    <xf numFmtId="0" fontId="15" fillId="0" borderId="62" xfId="2" applyFont="1" applyBorder="1" applyAlignment="1">
      <alignment vertical="top"/>
    </xf>
    <xf numFmtId="0" fontId="33" fillId="5" borderId="62" xfId="2" applyFont="1" applyFill="1" applyBorder="1" applyAlignment="1">
      <alignment vertical="top"/>
    </xf>
    <xf numFmtId="0" fontId="33" fillId="5" borderId="63" xfId="2" applyFont="1" applyFill="1" applyBorder="1" applyAlignment="1">
      <alignment vertical="top"/>
    </xf>
    <xf numFmtId="0" fontId="33" fillId="5" borderId="54" xfId="2" applyFont="1" applyFill="1" applyBorder="1" applyAlignment="1">
      <alignment vertical="top"/>
    </xf>
    <xf numFmtId="0" fontId="33" fillId="0" borderId="63" xfId="2" applyFont="1" applyBorder="1" applyAlignment="1">
      <alignment vertical="top"/>
    </xf>
    <xf numFmtId="0" fontId="38" fillId="5" borderId="63" xfId="2" applyFont="1" applyFill="1" applyBorder="1" applyAlignment="1">
      <alignment vertical="top"/>
    </xf>
    <xf numFmtId="0" fontId="38" fillId="5" borderId="54" xfId="2" applyFont="1" applyFill="1" applyBorder="1" applyAlignment="1">
      <alignment vertical="top"/>
    </xf>
    <xf numFmtId="0" fontId="38" fillId="2" borderId="54" xfId="2" applyFont="1" applyFill="1" applyBorder="1" applyAlignment="1">
      <alignment vertical="top"/>
    </xf>
    <xf numFmtId="0" fontId="38" fillId="2" borderId="63" xfId="2" applyFont="1" applyFill="1" applyBorder="1" applyAlignment="1">
      <alignment vertical="top"/>
    </xf>
    <xf numFmtId="0" fontId="33" fillId="0" borderId="29" xfId="2" applyFont="1" applyBorder="1" applyAlignment="1">
      <alignment vertical="top" wrapText="1"/>
    </xf>
    <xf numFmtId="0" fontId="33" fillId="5" borderId="40" xfId="2" applyFont="1" applyFill="1" applyBorder="1" applyAlignment="1">
      <alignment vertical="top" wrapText="1"/>
    </xf>
    <xf numFmtId="0" fontId="33" fillId="2" borderId="29" xfId="2" applyFont="1" applyFill="1" applyBorder="1" applyAlignment="1">
      <alignment vertical="top" wrapText="1"/>
    </xf>
    <xf numFmtId="0" fontId="33" fillId="0" borderId="62" xfId="2" applyFont="1" applyBorder="1" applyAlignment="1">
      <alignment vertical="top" wrapText="1"/>
    </xf>
    <xf numFmtId="0" fontId="33" fillId="5" borderId="62" xfId="2" applyFont="1" applyFill="1" applyBorder="1" applyAlignment="1">
      <alignment vertical="top" wrapText="1"/>
    </xf>
    <xf numFmtId="0" fontId="33" fillId="2" borderId="62" xfId="2" applyFont="1" applyFill="1" applyBorder="1" applyAlignment="1">
      <alignment vertical="top" wrapText="1"/>
    </xf>
    <xf numFmtId="0" fontId="18" fillId="4" borderId="60" xfId="2" applyFont="1" applyFill="1" applyBorder="1" applyAlignment="1">
      <alignment horizontal="center" textRotation="90" wrapText="1"/>
    </xf>
    <xf numFmtId="0" fontId="0" fillId="0" borderId="0" xfId="0" applyProtection="1">
      <protection hidden="1"/>
    </xf>
    <xf numFmtId="0" fontId="3" fillId="0" borderId="0" xfId="0" applyFont="1" applyProtection="1">
      <protection hidden="1"/>
    </xf>
    <xf numFmtId="0" fontId="0" fillId="0" borderId="0" xfId="0" applyAlignment="1" applyProtection="1">
      <alignment wrapText="1"/>
      <protection hidden="1"/>
    </xf>
    <xf numFmtId="0" fontId="3" fillId="0" borderId="0" xfId="0" applyFont="1" applyAlignment="1" applyProtection="1">
      <alignment wrapText="1"/>
      <protection hidden="1"/>
    </xf>
    <xf numFmtId="0" fontId="6" fillId="0" borderId="0" xfId="0" applyFont="1" applyAlignment="1" applyProtection="1">
      <alignment wrapText="1"/>
      <protection hidden="1"/>
    </xf>
    <xf numFmtId="0" fontId="5" fillId="0" borderId="0" xfId="1" applyFont="1" applyAlignment="1" applyProtection="1">
      <alignment wrapText="1"/>
      <protection hidden="1"/>
    </xf>
    <xf numFmtId="17" fontId="5" fillId="0" borderId="0" xfId="1" applyNumberFormat="1" applyFont="1" applyAlignment="1" applyProtection="1">
      <alignment horizontal="left" vertical="top" wrapText="1"/>
      <protection hidden="1"/>
    </xf>
    <xf numFmtId="0" fontId="7" fillId="0" borderId="0" xfId="1" applyFont="1" applyAlignment="1" applyProtection="1">
      <alignment vertical="top" wrapText="1"/>
      <protection hidden="1"/>
    </xf>
    <xf numFmtId="0" fontId="8" fillId="0" borderId="0" xfId="1" applyFont="1" applyAlignment="1" applyProtection="1">
      <alignment wrapText="1"/>
      <protection hidden="1"/>
    </xf>
    <xf numFmtId="0" fontId="9" fillId="0" borderId="0" xfId="1" applyFont="1" applyAlignment="1" applyProtection="1">
      <alignment vertical="top" wrapText="1"/>
      <protection hidden="1"/>
    </xf>
    <xf numFmtId="0" fontId="29" fillId="0" borderId="0" xfId="1" applyFont="1" applyAlignment="1" applyProtection="1">
      <alignment horizontal="center" vertical="top" wrapText="1"/>
      <protection hidden="1"/>
    </xf>
    <xf numFmtId="0" fontId="29" fillId="0" borderId="0" xfId="1" applyFont="1" applyAlignment="1" applyProtection="1">
      <alignment horizontal="center" vertical="center"/>
      <protection hidden="1"/>
    </xf>
    <xf numFmtId="164" fontId="29" fillId="0" borderId="0" xfId="1" applyNumberFormat="1" applyFont="1" applyAlignment="1" applyProtection="1">
      <alignment horizontal="center" vertical="center" wrapText="1"/>
      <protection hidden="1"/>
    </xf>
    <xf numFmtId="0" fontId="26" fillId="0" borderId="0" xfId="1" applyFont="1" applyAlignment="1" applyProtection="1">
      <alignment vertical="top"/>
      <protection hidden="1"/>
    </xf>
    <xf numFmtId="0" fontId="25" fillId="0" borderId="0" xfId="0" applyFont="1" applyAlignment="1" applyProtection="1">
      <alignment wrapText="1"/>
      <protection hidden="1"/>
    </xf>
    <xf numFmtId="0" fontId="27" fillId="0" borderId="0" xfId="1" applyFont="1" applyAlignment="1" applyProtection="1">
      <alignment vertical="top" wrapText="1"/>
      <protection hidden="1"/>
    </xf>
    <xf numFmtId="0" fontId="28" fillId="0" borderId="0" xfId="1" applyFont="1" applyAlignment="1" applyProtection="1">
      <alignment wrapText="1"/>
      <protection hidden="1"/>
    </xf>
    <xf numFmtId="0" fontId="26" fillId="0" borderId="0" xfId="1" applyFont="1" applyAlignment="1" applyProtection="1">
      <alignment vertical="top" wrapText="1"/>
      <protection hidden="1"/>
    </xf>
    <xf numFmtId="0" fontId="2" fillId="0" borderId="0" xfId="0" applyFont="1" applyAlignment="1" applyProtection="1">
      <alignment wrapText="1"/>
      <protection hidden="1"/>
    </xf>
    <xf numFmtId="0" fontId="27" fillId="0" borderId="0" xfId="0" applyFont="1" applyAlignment="1" applyProtection="1">
      <alignment vertical="center" wrapText="1"/>
      <protection hidden="1"/>
    </xf>
    <xf numFmtId="0" fontId="9" fillId="0" borderId="0" xfId="1" applyFont="1" applyAlignment="1" applyProtection="1">
      <alignment vertical="top"/>
      <protection hidden="1"/>
    </xf>
    <xf numFmtId="0" fontId="32" fillId="3" borderId="29" xfId="2" applyFont="1" applyFill="1" applyBorder="1" applyAlignment="1">
      <alignment horizontal="center" vertical="center" wrapText="1"/>
    </xf>
    <xf numFmtId="0" fontId="17" fillId="4" borderId="60" xfId="2" applyFont="1" applyFill="1" applyBorder="1" applyAlignment="1">
      <alignment vertical="top" wrapText="1"/>
    </xf>
    <xf numFmtId="0" fontId="20" fillId="4" borderId="16" xfId="2" applyFont="1" applyFill="1" applyBorder="1" applyAlignment="1">
      <alignment horizontal="center" vertical="center" wrapText="1" readingOrder="1"/>
    </xf>
    <xf numFmtId="0" fontId="20" fillId="4" borderId="17" xfId="2" applyFont="1" applyFill="1" applyBorder="1" applyAlignment="1">
      <alignment horizontal="center" vertical="center" wrapText="1" readingOrder="1"/>
    </xf>
    <xf numFmtId="0" fontId="20" fillId="4" borderId="18" xfId="2" applyFont="1" applyFill="1" applyBorder="1" applyAlignment="1">
      <alignment horizontal="center" vertical="center" wrapText="1" readingOrder="1"/>
    </xf>
    <xf numFmtId="0" fontId="40" fillId="0" borderId="0" xfId="2" applyFont="1"/>
    <xf numFmtId="166" fontId="5" fillId="0" borderId="20" xfId="2" applyNumberFormat="1" applyFont="1" applyBorder="1" applyAlignment="1" applyProtection="1">
      <alignment horizontal="center" vertical="center" readingOrder="1"/>
      <protection locked="0"/>
    </xf>
    <xf numFmtId="166" fontId="5" fillId="0" borderId="21" xfId="2" applyNumberFormat="1" applyFont="1" applyBorder="1" applyAlignment="1" applyProtection="1">
      <alignment horizontal="center" vertical="center" readingOrder="1"/>
      <protection locked="0"/>
    </xf>
    <xf numFmtId="166" fontId="5" fillId="0" borderId="23" xfId="2" applyNumberFormat="1" applyFont="1" applyBorder="1" applyAlignment="1" applyProtection="1">
      <alignment horizontal="center" vertical="center" readingOrder="1"/>
      <protection locked="0"/>
    </xf>
    <xf numFmtId="166" fontId="5" fillId="0" borderId="24" xfId="2" applyNumberFormat="1" applyFont="1" applyBorder="1" applyAlignment="1" applyProtection="1">
      <alignment horizontal="center" vertical="center" readingOrder="1"/>
      <protection locked="0"/>
    </xf>
    <xf numFmtId="0" fontId="41" fillId="0" borderId="0" xfId="2" applyFont="1" applyAlignment="1">
      <alignment vertical="center"/>
    </xf>
    <xf numFmtId="0" fontId="21" fillId="6" borderId="0" xfId="2" applyFont="1" applyFill="1"/>
    <xf numFmtId="0" fontId="22" fillId="4" borderId="0" xfId="2" applyFont="1" applyFill="1" applyAlignment="1">
      <alignment vertical="center"/>
    </xf>
    <xf numFmtId="0" fontId="19" fillId="0" borderId="0" xfId="0" applyFont="1"/>
    <xf numFmtId="0" fontId="23" fillId="0" borderId="0" xfId="2" applyFont="1" applyAlignment="1">
      <alignment vertical="center"/>
    </xf>
    <xf numFmtId="0" fontId="30" fillId="0" borderId="47" xfId="1" applyFont="1" applyBorder="1" applyProtection="1">
      <protection locked="0"/>
    </xf>
    <xf numFmtId="0" fontId="2" fillId="0" borderId="0" xfId="0" applyFont="1"/>
    <xf numFmtId="0" fontId="44" fillId="0" borderId="0" xfId="2" applyFont="1" applyAlignment="1">
      <alignment vertical="top"/>
    </xf>
    <xf numFmtId="9" fontId="2" fillId="0" borderId="0" xfId="2" applyNumberFormat="1" applyFont="1" applyAlignment="1">
      <alignment horizontal="right" vertical="top"/>
    </xf>
    <xf numFmtId="0" fontId="0" fillId="0" borderId="0" xfId="0" applyAlignment="1">
      <alignment vertical="center"/>
    </xf>
    <xf numFmtId="0" fontId="0" fillId="0" borderId="0" xfId="0" applyAlignment="1">
      <alignment horizontal="left" vertical="center" indent="2"/>
    </xf>
    <xf numFmtId="0" fontId="41" fillId="0" borderId="0" xfId="2" applyFont="1" applyAlignment="1">
      <alignment horizontal="center" vertical="center"/>
    </xf>
    <xf numFmtId="0" fontId="39" fillId="0" borderId="0" xfId="0" applyFont="1" applyAlignment="1" applyProtection="1">
      <alignment horizontal="center" wrapText="1"/>
      <protection hidden="1"/>
    </xf>
    <xf numFmtId="0" fontId="16" fillId="2" borderId="67" xfId="2" applyFont="1" applyFill="1" applyBorder="1" applyAlignment="1" applyProtection="1">
      <alignment horizontal="center" vertical="top" wrapText="1"/>
      <protection locked="0"/>
    </xf>
    <xf numFmtId="0" fontId="33" fillId="5" borderId="54" xfId="2" applyFont="1" applyFill="1" applyBorder="1" applyAlignment="1">
      <alignment vertical="top" wrapText="1"/>
    </xf>
    <xf numFmtId="0" fontId="25" fillId="5" borderId="55" xfId="0" applyFont="1" applyFill="1" applyBorder="1" applyAlignment="1">
      <alignment vertical="top" wrapText="1"/>
    </xf>
    <xf numFmtId="0" fontId="33" fillId="5" borderId="68" xfId="2" applyFont="1" applyFill="1" applyBorder="1" applyAlignment="1">
      <alignment horizontal="center" vertical="top" wrapText="1"/>
    </xf>
    <xf numFmtId="0" fontId="33" fillId="5" borderId="11" xfId="2" applyFont="1" applyFill="1" applyBorder="1" applyAlignment="1">
      <alignment horizontal="center" vertical="top" wrapText="1"/>
    </xf>
    <xf numFmtId="0" fontId="33" fillId="5" borderId="13" xfId="2" applyFont="1" applyFill="1" applyBorder="1" applyAlignment="1">
      <alignment horizontal="center" vertical="top" wrapText="1"/>
    </xf>
    <xf numFmtId="0" fontId="21" fillId="4" borderId="70" xfId="2" applyFont="1" applyFill="1" applyBorder="1"/>
    <xf numFmtId="166" fontId="5" fillId="0" borderId="69" xfId="2" applyNumberFormat="1" applyFont="1" applyBorder="1" applyAlignment="1" applyProtection="1">
      <alignment horizontal="center" vertical="center" readingOrder="1"/>
      <protection locked="0"/>
    </xf>
    <xf numFmtId="166" fontId="5" fillId="0" borderId="71" xfId="2" applyNumberFormat="1" applyFont="1" applyBorder="1" applyAlignment="1" applyProtection="1">
      <alignment horizontal="center" vertical="center" readingOrder="1"/>
      <protection locked="0"/>
    </xf>
    <xf numFmtId="166" fontId="7" fillId="4" borderId="71" xfId="2" applyNumberFormat="1" applyFont="1" applyFill="1" applyBorder="1"/>
    <xf numFmtId="166" fontId="7" fillId="4" borderId="20" xfId="2" applyNumberFormat="1" applyFont="1" applyFill="1" applyBorder="1"/>
    <xf numFmtId="166" fontId="7" fillId="4" borderId="21" xfId="2" applyNumberFormat="1" applyFont="1" applyFill="1" applyBorder="1"/>
    <xf numFmtId="0" fontId="5" fillId="0" borderId="35" xfId="2" applyFont="1" applyBorder="1"/>
    <xf numFmtId="0" fontId="5" fillId="0" borderId="37" xfId="2" applyFont="1" applyBorder="1"/>
    <xf numFmtId="0" fontId="21" fillId="4" borderId="27" xfId="2" applyFont="1" applyFill="1" applyBorder="1"/>
    <xf numFmtId="0" fontId="21" fillId="4" borderId="72" xfId="2" applyFont="1" applyFill="1" applyBorder="1"/>
    <xf numFmtId="0" fontId="21" fillId="4" borderId="73" xfId="2" applyFont="1" applyFill="1" applyBorder="1"/>
    <xf numFmtId="0" fontId="21" fillId="4" borderId="35" xfId="2" applyFont="1" applyFill="1" applyBorder="1"/>
    <xf numFmtId="0" fontId="0" fillId="0" borderId="0" xfId="0" applyProtection="1">
      <protection locked="0"/>
    </xf>
    <xf numFmtId="0" fontId="25" fillId="0" borderId="34" xfId="0" applyFont="1" applyBorder="1" applyAlignment="1" applyProtection="1">
      <alignment vertical="top" wrapText="1"/>
      <protection locked="0"/>
    </xf>
    <xf numFmtId="0" fontId="25" fillId="0" borderId="58" xfId="0" applyFont="1" applyBorder="1" applyAlignment="1" applyProtection="1">
      <alignment vertical="top" wrapText="1"/>
      <protection locked="0"/>
    </xf>
    <xf numFmtId="0" fontId="25" fillId="0" borderId="22" xfId="0" applyFont="1" applyBorder="1" applyAlignment="1" applyProtection="1">
      <alignment vertical="top" wrapText="1"/>
      <protection locked="0"/>
    </xf>
    <xf numFmtId="0" fontId="25" fillId="0" borderId="64" xfId="0" applyFont="1" applyBorder="1" applyAlignment="1" applyProtection="1">
      <alignment vertical="top" wrapText="1"/>
      <protection locked="0"/>
    </xf>
    <xf numFmtId="0" fontId="17" fillId="4" borderId="65" xfId="2" applyFont="1" applyFill="1" applyBorder="1" applyAlignment="1">
      <alignment horizontal="left" vertical="top" wrapText="1"/>
    </xf>
    <xf numFmtId="0" fontId="17" fillId="4" borderId="66" xfId="2" applyFont="1" applyFill="1" applyBorder="1" applyAlignment="1">
      <alignment horizontal="left" vertical="top" wrapText="1"/>
    </xf>
    <xf numFmtId="0" fontId="25" fillId="5" borderId="31" xfId="0" applyFont="1" applyFill="1" applyBorder="1" applyAlignment="1">
      <alignment horizontal="left" vertical="top" wrapText="1"/>
    </xf>
    <xf numFmtId="0" fontId="25" fillId="5" borderId="3" xfId="0" applyFont="1" applyFill="1" applyBorder="1" applyAlignment="1">
      <alignment horizontal="left" vertical="top" wrapText="1"/>
    </xf>
    <xf numFmtId="0" fontId="25" fillId="5" borderId="10" xfId="0" applyFont="1" applyFill="1" applyBorder="1" applyAlignment="1">
      <alignment horizontal="left" vertical="top" wrapText="1"/>
    </xf>
    <xf numFmtId="0" fontId="25" fillId="0" borderId="27" xfId="0" applyFont="1" applyBorder="1" applyAlignment="1">
      <alignment horizontal="left" vertical="top" wrapText="1"/>
    </xf>
    <xf numFmtId="0" fontId="25" fillId="0" borderId="35" xfId="0" applyFont="1" applyBorder="1" applyAlignment="1">
      <alignment horizontal="left" vertical="top" wrapText="1"/>
    </xf>
    <xf numFmtId="0" fontId="25" fillId="2" borderId="31" xfId="0" applyFont="1" applyFill="1" applyBorder="1" applyAlignment="1">
      <alignment horizontal="left" vertical="top" wrapText="1"/>
    </xf>
    <xf numFmtId="0" fontId="25" fillId="2" borderId="3" xfId="0" applyFont="1" applyFill="1" applyBorder="1" applyAlignment="1">
      <alignment horizontal="left" vertical="top" wrapText="1"/>
    </xf>
    <xf numFmtId="0" fontId="25" fillId="2" borderId="10" xfId="0" applyFont="1" applyFill="1" applyBorder="1" applyAlignment="1">
      <alignment horizontal="left" vertical="top" wrapText="1"/>
    </xf>
    <xf numFmtId="0" fontId="27" fillId="0" borderId="0" xfId="0" applyFont="1" applyAlignment="1" applyProtection="1">
      <alignment vertical="center" wrapText="1"/>
      <protection hidden="1"/>
    </xf>
    <xf numFmtId="0" fontId="5" fillId="0" borderId="0" xfId="1" applyFont="1" applyAlignment="1" applyProtection="1">
      <alignment vertical="top" wrapText="1"/>
      <protection hidden="1"/>
    </xf>
    <xf numFmtId="0" fontId="6" fillId="0" borderId="0" xfId="0" applyFont="1" applyAlignment="1" applyProtection="1">
      <alignment wrapText="1"/>
      <protection hidden="1"/>
    </xf>
    <xf numFmtId="0" fontId="27" fillId="0" borderId="0" xfId="0" applyFont="1" applyAlignment="1" applyProtection="1">
      <alignment vertical="top" wrapText="1"/>
      <protection hidden="1"/>
    </xf>
    <xf numFmtId="0" fontId="25" fillId="0" borderId="0" xfId="0" applyFont="1" applyAlignment="1" applyProtection="1">
      <alignment vertical="top" wrapText="1"/>
      <protection hidden="1"/>
    </xf>
    <xf numFmtId="0" fontId="27" fillId="0" borderId="0" xfId="0" quotePrefix="1" applyFont="1" applyAlignment="1" applyProtection="1">
      <alignment horizontal="left" vertical="top" wrapText="1"/>
      <protection hidden="1"/>
    </xf>
    <xf numFmtId="0" fontId="25" fillId="0" borderId="0" xfId="0" applyFont="1" applyAlignment="1" applyProtection="1">
      <alignment wrapText="1"/>
      <protection hidden="1"/>
    </xf>
    <xf numFmtId="0" fontId="30" fillId="0" borderId="7" xfId="1" applyFont="1" applyBorder="1" applyAlignment="1" applyProtection="1">
      <alignment vertical="top"/>
      <protection locked="0"/>
    </xf>
    <xf numFmtId="0" fontId="30" fillId="0" borderId="49" xfId="1" applyFont="1" applyBorder="1" applyAlignment="1" applyProtection="1">
      <alignment vertical="top"/>
      <protection locked="0"/>
    </xf>
    <xf numFmtId="0" fontId="27" fillId="0" borderId="0" xfId="1" applyFont="1" applyAlignment="1">
      <alignment horizontal="left"/>
    </xf>
    <xf numFmtId="0" fontId="30" fillId="0" borderId="47" xfId="1" applyFont="1" applyBorder="1" applyAlignment="1" applyProtection="1">
      <alignment horizontal="left"/>
      <protection locked="0"/>
    </xf>
    <xf numFmtId="0" fontId="30" fillId="0" borderId="48" xfId="1" applyFont="1" applyBorder="1" applyAlignment="1" applyProtection="1">
      <alignment horizontal="left"/>
      <protection locked="0"/>
    </xf>
    <xf numFmtId="0" fontId="25" fillId="0" borderId="0" xfId="0" applyFont="1" applyAlignment="1">
      <alignment horizontal="left"/>
    </xf>
    <xf numFmtId="0" fontId="12" fillId="0" borderId="0" xfId="2" applyFont="1" applyAlignment="1">
      <alignment wrapText="1"/>
    </xf>
    <xf numFmtId="0" fontId="13" fillId="0" borderId="0" xfId="0" applyFont="1" applyAlignment="1">
      <alignment wrapText="1"/>
    </xf>
    <xf numFmtId="0" fontId="36" fillId="0" borderId="0" xfId="2" applyFont="1" applyAlignment="1">
      <alignment horizontal="left" vertical="top" wrapText="1"/>
    </xf>
    <xf numFmtId="0" fontId="37" fillId="0" borderId="0" xfId="0" applyFont="1" applyAlignment="1">
      <alignment horizontal="left" vertical="top" wrapText="1"/>
    </xf>
    <xf numFmtId="0" fontId="43" fillId="0" borderId="0" xfId="0" applyFont="1" applyAlignment="1">
      <alignment horizontal="center" vertical="center" wrapText="1"/>
    </xf>
    <xf numFmtId="0" fontId="43" fillId="0" borderId="15" xfId="0" applyFont="1" applyBorder="1" applyAlignment="1">
      <alignment horizontal="center" vertical="center" wrapText="1"/>
    </xf>
  </cellXfs>
  <cellStyles count="3">
    <cellStyle name="Normal" xfId="0" builtinId="0"/>
    <cellStyle name="Normal 2" xfId="1" xr:uid="{5C95E3E8-E4BD-4239-B894-86BFEE9C50D6}"/>
    <cellStyle name="Normal 4" xfId="2" xr:uid="{D3C26CB8-EE62-463E-AF19-C6AFF16C56F8}"/>
  </cellStyles>
  <dxfs count="16">
    <dxf>
      <fill>
        <patternFill>
          <bgColor rgb="FFBDD600"/>
        </patternFill>
      </fill>
    </dxf>
    <dxf>
      <fill>
        <patternFill>
          <bgColor rgb="FFFFC000"/>
        </patternFill>
      </fill>
    </dxf>
    <dxf>
      <fill>
        <patternFill>
          <bgColor rgb="FFFF6565"/>
        </patternFill>
      </fill>
    </dxf>
    <dxf>
      <fill>
        <patternFill>
          <bgColor rgb="FFBDD600"/>
        </patternFill>
      </fill>
    </dxf>
    <dxf>
      <fill>
        <patternFill>
          <bgColor rgb="FFBDD600"/>
        </patternFill>
      </fill>
    </dxf>
    <dxf>
      <fill>
        <patternFill>
          <bgColor rgb="FFFFC000"/>
        </patternFill>
      </fill>
    </dxf>
    <dxf>
      <fill>
        <patternFill>
          <bgColor rgb="FFFFC000"/>
        </patternFill>
      </fill>
    </dxf>
    <dxf>
      <fill>
        <patternFill>
          <bgColor theme="8" tint="0.59996337778862885"/>
        </patternFill>
      </fill>
    </dxf>
    <dxf>
      <fill>
        <patternFill>
          <bgColor rgb="FFFF6565"/>
        </patternFill>
      </fill>
    </dxf>
    <dxf>
      <fill>
        <patternFill>
          <bgColor rgb="FFFF6565"/>
        </patternFill>
      </fill>
    </dxf>
    <dxf>
      <font>
        <b/>
        <i val="0"/>
        <color rgb="FF3B8B2C"/>
      </font>
    </dxf>
    <dxf>
      <font>
        <color theme="0"/>
      </font>
      <fill>
        <patternFill>
          <bgColor rgb="FF92D050"/>
        </patternFill>
      </fill>
    </dxf>
    <dxf>
      <font>
        <b/>
        <i val="0"/>
        <color rgb="FF3B8B2C"/>
      </font>
    </dxf>
    <dxf>
      <font>
        <color theme="1" tint="0.34998626667073579"/>
      </font>
    </dxf>
    <dxf>
      <fill>
        <patternFill>
          <bgColor rgb="FF92D050"/>
        </patternFill>
      </fill>
    </dxf>
    <dxf>
      <fill>
        <patternFill>
          <bgColor rgb="FFFF7171"/>
        </patternFill>
      </fill>
      <border>
        <top/>
      </border>
    </dxf>
  </dxfs>
  <tableStyles count="0" defaultTableStyle="TableStyleMedium2" defaultPivotStyle="PivotStyleLight16"/>
  <colors>
    <mruColors>
      <color rgb="FF240179"/>
      <color rgb="FF3B8B2C"/>
      <color rgb="FFF6F3FF"/>
      <color rgb="FFECE5FF"/>
      <color rgb="FFFF6565"/>
      <color rgb="FFCCB8FE"/>
      <color rgb="FFBD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Radio" firstButton="1" fmlaLink="$O$10"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firstButton="1" fmlaLink="$O$11"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Radio" lockText="1"/>
</file>

<file path=xl/ctrlProps/ctrlProp8.xml><?xml version="1.0" encoding="utf-8"?>
<formControlPr xmlns="http://schemas.microsoft.com/office/spreadsheetml/2009/9/main" objectType="Radio" lockText="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O$14" lockText="1"/>
</file>

<file path=xl/ctrlProps/ctrlProp11.xml><?xml version="1.0" encoding="utf-8"?>
<formControlPr xmlns="http://schemas.microsoft.com/office/spreadsheetml/2009/9/main" objectType="Radio" lockText="1"/>
</file>

<file path=xl/ctrlProps/ctrlProp12.xml><?xml version="1.0" encoding="utf-8"?>
<formControlPr xmlns="http://schemas.microsoft.com/office/spreadsheetml/2009/9/main" objectType="Radio" lockText="1"/>
</file>

<file path=xl/ctrlProps/ctrlProp13.xml><?xml version="1.0" encoding="utf-8"?>
<formControlPr xmlns="http://schemas.microsoft.com/office/spreadsheetml/2009/9/main" objectType="Radio" lockText="1"/>
</file>

<file path=xl/ctrlProps/ctrlProp14.xml><?xml version="1.0" encoding="utf-8"?>
<formControlPr xmlns="http://schemas.microsoft.com/office/spreadsheetml/2009/9/main" objectType="Radio" firstButton="1" fmlaLink="$O$15" lockText="1"/>
</file>

<file path=xl/ctrlProps/ctrlProp15.xml><?xml version="1.0" encoding="utf-8"?>
<formControlPr xmlns="http://schemas.microsoft.com/office/spreadsheetml/2009/9/main" objectType="Radio" lockText="1"/>
</file>

<file path=xl/ctrlProps/ctrlProp16.xml><?xml version="1.0" encoding="utf-8"?>
<formControlPr xmlns="http://schemas.microsoft.com/office/spreadsheetml/2009/9/main" objectType="Radio" lockText="1"/>
</file>

<file path=xl/ctrlProps/ctrlProp17.xml><?xml version="1.0" encoding="utf-8"?>
<formControlPr xmlns="http://schemas.microsoft.com/office/spreadsheetml/2009/9/main" objectType="Radio" lockText="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firstButton="1" fmlaLink="$O$16" lockText="1"/>
</file>

<file path=xl/ctrlProps/ctrlProp20.xml><?xml version="1.0" encoding="utf-8"?>
<formControlPr xmlns="http://schemas.microsoft.com/office/spreadsheetml/2009/9/main" objectType="Radio" lockText="1"/>
</file>

<file path=xl/ctrlProps/ctrlProp21.xml><?xml version="1.0" encoding="utf-8"?>
<formControlPr xmlns="http://schemas.microsoft.com/office/spreadsheetml/2009/9/main" objectType="Radio" lockText="1"/>
</file>

<file path=xl/ctrlProps/ctrlProp22.xml><?xml version="1.0" encoding="utf-8"?>
<formControlPr xmlns="http://schemas.microsoft.com/office/spreadsheetml/2009/9/main" objectType="Radio" lockText="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Radio" firstButton="1" fmlaLink="O17" lockText="1"/>
</file>

<file path=xl/ctrlProps/ctrlProp25.xml><?xml version="1.0" encoding="utf-8"?>
<formControlPr xmlns="http://schemas.microsoft.com/office/spreadsheetml/2009/9/main" objectType="Radio" lockText="1"/>
</file>

<file path=xl/ctrlProps/ctrlProp26.xml><?xml version="1.0" encoding="utf-8"?>
<formControlPr xmlns="http://schemas.microsoft.com/office/spreadsheetml/2009/9/main" objectType="Radio" lockText="1"/>
</file>

<file path=xl/ctrlProps/ctrlProp27.xml><?xml version="1.0" encoding="utf-8"?>
<formControlPr xmlns="http://schemas.microsoft.com/office/spreadsheetml/2009/9/main" objectType="Radio" lockText="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firstButton="1" fmlaLink="$O$19" lockText="1"/>
</file>

<file path=xl/ctrlProps/ctrlProp30.xml><?xml version="1.0" encoding="utf-8"?>
<formControlPr xmlns="http://schemas.microsoft.com/office/spreadsheetml/2009/9/main" objectType="Radio" lockText="1"/>
</file>

<file path=xl/ctrlProps/ctrlProp31.xml><?xml version="1.0" encoding="utf-8"?>
<formControlPr xmlns="http://schemas.microsoft.com/office/spreadsheetml/2009/9/main" objectType="Radio" lockText="1"/>
</file>

<file path=xl/ctrlProps/ctrlProp32.xml><?xml version="1.0" encoding="utf-8"?>
<formControlPr xmlns="http://schemas.microsoft.com/office/spreadsheetml/2009/9/main" objectType="Radio" lockText="1"/>
</file>

<file path=xl/ctrlProps/ctrlProp33.xml><?xml version="1.0" encoding="utf-8"?>
<formControlPr xmlns="http://schemas.microsoft.com/office/spreadsheetml/2009/9/main" objectType="GBox" noThreeD="1"/>
</file>

<file path=xl/ctrlProps/ctrlProp34.xml><?xml version="1.0" encoding="utf-8"?>
<formControlPr xmlns="http://schemas.microsoft.com/office/spreadsheetml/2009/9/main" objectType="Radio" firstButton="1" fmlaLink="O18" lockText="1"/>
</file>

<file path=xl/ctrlProps/ctrlProp35.xml><?xml version="1.0" encoding="utf-8"?>
<formControlPr xmlns="http://schemas.microsoft.com/office/spreadsheetml/2009/9/main" objectType="Radio" lockText="1"/>
</file>

<file path=xl/ctrlProps/ctrlProp36.xml><?xml version="1.0" encoding="utf-8"?>
<formControlPr xmlns="http://schemas.microsoft.com/office/spreadsheetml/2009/9/main" objectType="Radio" lockText="1"/>
</file>

<file path=xl/ctrlProps/ctrlProp37.xml><?xml version="1.0" encoding="utf-8"?>
<formControlPr xmlns="http://schemas.microsoft.com/office/spreadsheetml/2009/9/main" objectType="Radio" lockText="1"/>
</file>

<file path=xl/ctrlProps/ctrlProp38.xml><?xml version="1.0" encoding="utf-8"?>
<formControlPr xmlns="http://schemas.microsoft.com/office/spreadsheetml/2009/9/main" objectType="GBox" noThreeD="1"/>
</file>

<file path=xl/ctrlProps/ctrlProp39.xml><?xml version="1.0" encoding="utf-8"?>
<formControlPr xmlns="http://schemas.microsoft.com/office/spreadsheetml/2009/9/main" objectType="Radio" firstButton="1" fmlaLink="$O$20" lockText="1"/>
</file>

<file path=xl/ctrlProps/ctrlProp40.xml><?xml version="1.0" encoding="utf-8"?>
<formControlPr xmlns="http://schemas.microsoft.com/office/spreadsheetml/2009/9/main" objectType="Radio" lockText="1"/>
</file>

<file path=xl/ctrlProps/ctrlProp41.xml><?xml version="1.0" encoding="utf-8"?>
<formControlPr xmlns="http://schemas.microsoft.com/office/spreadsheetml/2009/9/main" objectType="Radio" lockText="1"/>
</file>

<file path=xl/ctrlProps/ctrlProp42.xml><?xml version="1.0" encoding="utf-8"?>
<formControlPr xmlns="http://schemas.microsoft.com/office/spreadsheetml/2009/9/main" objectType="Radio" lockText="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Radio" firstButton="1" fmlaLink="$O$21" lockText="1"/>
</file>

<file path=xl/ctrlProps/ctrlProp45.xml><?xml version="1.0" encoding="utf-8"?>
<formControlPr xmlns="http://schemas.microsoft.com/office/spreadsheetml/2009/9/main" objectType="Radio" lockText="1"/>
</file>

<file path=xl/ctrlProps/ctrlProp46.xml><?xml version="1.0" encoding="utf-8"?>
<formControlPr xmlns="http://schemas.microsoft.com/office/spreadsheetml/2009/9/main" objectType="Radio" lockText="1"/>
</file>

<file path=xl/ctrlProps/ctrlProp47.xml><?xml version="1.0" encoding="utf-8"?>
<formControlPr xmlns="http://schemas.microsoft.com/office/spreadsheetml/2009/9/main" objectType="Radio" lockText="1"/>
</file>

<file path=xl/ctrlProps/ctrlProp48.xml><?xml version="1.0" encoding="utf-8"?>
<formControlPr xmlns="http://schemas.microsoft.com/office/spreadsheetml/2009/9/main" objectType="Radio" firstButton="1" fmlaLink="$O$22" lockText="1"/>
</file>

<file path=xl/ctrlProps/ctrlProp49.xml><?xml version="1.0" encoding="utf-8"?>
<formControlPr xmlns="http://schemas.microsoft.com/office/spreadsheetml/2009/9/main" objectType="Radio" lockText="1"/>
</file>

<file path=xl/ctrlProps/ctrlProp50.xml><?xml version="1.0" encoding="utf-8"?>
<formControlPr xmlns="http://schemas.microsoft.com/office/spreadsheetml/2009/9/main" objectType="Radio" lockText="1"/>
</file>

<file path=xl/ctrlProps/ctrlProp51.xml><?xml version="1.0" encoding="utf-8"?>
<formControlPr xmlns="http://schemas.microsoft.com/office/spreadsheetml/2009/9/main" objectType="Radio" lockText="1"/>
</file>

<file path=xl/ctrlProps/ctrlProp52.xml><?xml version="1.0" encoding="utf-8"?>
<formControlPr xmlns="http://schemas.microsoft.com/office/spreadsheetml/2009/9/main" objectType="Radio" firstButton="1" fmlaLink="$O$23" lockText="1"/>
</file>

<file path=xl/ctrlProps/ctrlProp53.xml><?xml version="1.0" encoding="utf-8"?>
<formControlPr xmlns="http://schemas.microsoft.com/office/spreadsheetml/2009/9/main" objectType="Radio" lockText="1"/>
</file>

<file path=xl/ctrlProps/ctrlProp54.xml><?xml version="1.0" encoding="utf-8"?>
<formControlPr xmlns="http://schemas.microsoft.com/office/spreadsheetml/2009/9/main" objectType="Radio" lockText="1"/>
</file>

<file path=xl/ctrlProps/ctrlProp55.xml><?xml version="1.0" encoding="utf-8"?>
<formControlPr xmlns="http://schemas.microsoft.com/office/spreadsheetml/2009/9/main" objectType="Radio" lockText="1"/>
</file>

<file path=xl/ctrlProps/ctrlProp56.xml><?xml version="1.0" encoding="utf-8"?>
<formControlPr xmlns="http://schemas.microsoft.com/office/spreadsheetml/2009/9/main" objectType="Radio" firstButton="1" fmlaLink="$O$27" lockText="1"/>
</file>

<file path=xl/ctrlProps/ctrlProp57.xml><?xml version="1.0" encoding="utf-8"?>
<formControlPr xmlns="http://schemas.microsoft.com/office/spreadsheetml/2009/9/main" objectType="Radio" lockText="1"/>
</file>

<file path=xl/ctrlProps/ctrlProp58.xml><?xml version="1.0" encoding="utf-8"?>
<formControlPr xmlns="http://schemas.microsoft.com/office/spreadsheetml/2009/9/main" objectType="Radio" lockText="1"/>
</file>

<file path=xl/ctrlProps/ctrlProp59.xml><?xml version="1.0" encoding="utf-8"?>
<formControlPr xmlns="http://schemas.microsoft.com/office/spreadsheetml/2009/9/main" objectType="Radio" lockText="1"/>
</file>

<file path=xl/ctrlProps/ctrlProp60.xml><?xml version="1.0" encoding="utf-8"?>
<formControlPr xmlns="http://schemas.microsoft.com/office/spreadsheetml/2009/9/main" objectType="Radio" firstButton="1" fmlaLink="$O$28" lockText="1"/>
</file>

<file path=xl/ctrlProps/ctrlProp61.xml><?xml version="1.0" encoding="utf-8"?>
<formControlPr xmlns="http://schemas.microsoft.com/office/spreadsheetml/2009/9/main" objectType="Radio" lockText="1"/>
</file>

<file path=xl/ctrlProps/ctrlProp62.xml><?xml version="1.0" encoding="utf-8"?>
<formControlPr xmlns="http://schemas.microsoft.com/office/spreadsheetml/2009/9/main" objectType="Radio" lockText="1"/>
</file>

<file path=xl/ctrlProps/ctrlProp63.xml><?xml version="1.0" encoding="utf-8"?>
<formControlPr xmlns="http://schemas.microsoft.com/office/spreadsheetml/2009/9/main" objectType="Radio" lockText="1"/>
</file>

<file path=xl/ctrlProps/ctrlProp64.xml><?xml version="1.0" encoding="utf-8"?>
<formControlPr xmlns="http://schemas.microsoft.com/office/spreadsheetml/2009/9/main" objectType="Radio" firstButton="1" fmlaLink="$O$29" lockText="1"/>
</file>

<file path=xl/ctrlProps/ctrlProp65.xml><?xml version="1.0" encoding="utf-8"?>
<formControlPr xmlns="http://schemas.microsoft.com/office/spreadsheetml/2009/9/main" objectType="Radio" lockText="1"/>
</file>

<file path=xl/ctrlProps/ctrlProp66.xml><?xml version="1.0" encoding="utf-8"?>
<formControlPr xmlns="http://schemas.microsoft.com/office/spreadsheetml/2009/9/main" objectType="Radio" lockText="1"/>
</file>

<file path=xl/ctrlProps/ctrlProp67.xml><?xml version="1.0" encoding="utf-8"?>
<formControlPr xmlns="http://schemas.microsoft.com/office/spreadsheetml/2009/9/main" objectType="Radio" lockText="1"/>
</file>

<file path=xl/ctrlProps/ctrlProp68.xml><?xml version="1.0" encoding="utf-8"?>
<formControlPr xmlns="http://schemas.microsoft.com/office/spreadsheetml/2009/9/main" objectType="Radio" firstButton="1" fmlaLink="$O$30" lockText="1"/>
</file>

<file path=xl/ctrlProps/ctrlProp69.xml><?xml version="1.0" encoding="utf-8"?>
<formControlPr xmlns="http://schemas.microsoft.com/office/spreadsheetml/2009/9/main" objectType="Radio" lockText="1"/>
</file>

<file path=xl/ctrlProps/ctrlProp70.xml><?xml version="1.0" encoding="utf-8"?>
<formControlPr xmlns="http://schemas.microsoft.com/office/spreadsheetml/2009/9/main" objectType="Radio" lockText="1"/>
</file>

<file path=xl/ctrlProps/ctrlProp71.xml><?xml version="1.0" encoding="utf-8"?>
<formControlPr xmlns="http://schemas.microsoft.com/office/spreadsheetml/2009/9/main" objectType="Radio" lockText="1"/>
</file>

<file path=xl/ctrlProps/ctrlProp72.xml><?xml version="1.0" encoding="utf-8"?>
<formControlPr xmlns="http://schemas.microsoft.com/office/spreadsheetml/2009/9/main" objectType="Radio" firstButton="1" fmlaLink="$O$31" lockText="1"/>
</file>

<file path=xl/ctrlProps/ctrlProp73.xml><?xml version="1.0" encoding="utf-8"?>
<formControlPr xmlns="http://schemas.microsoft.com/office/spreadsheetml/2009/9/main" objectType="Radio" lockText="1"/>
</file>

<file path=xl/ctrlProps/ctrlProp74.xml><?xml version="1.0" encoding="utf-8"?>
<formControlPr xmlns="http://schemas.microsoft.com/office/spreadsheetml/2009/9/main" objectType="Radio" lockText="1"/>
</file>

<file path=xl/ctrlProps/ctrlProp75.xml><?xml version="1.0" encoding="utf-8"?>
<formControlPr xmlns="http://schemas.microsoft.com/office/spreadsheetml/2009/9/main" objectType="Radio" lockText="1"/>
</file>

<file path=xl/ctrlProps/ctrlProp76.xml><?xml version="1.0" encoding="utf-8"?>
<formControlPr xmlns="http://schemas.microsoft.com/office/spreadsheetml/2009/9/main" objectType="Radio" firstButton="1" fmlaLink="$O$32" lockText="1"/>
</file>

<file path=xl/ctrlProps/ctrlProp77.xml><?xml version="1.0" encoding="utf-8"?>
<formControlPr xmlns="http://schemas.microsoft.com/office/spreadsheetml/2009/9/main" objectType="Radio" lockText="1"/>
</file>

<file path=xl/ctrlProps/ctrlProp78.xml><?xml version="1.0" encoding="utf-8"?>
<formControlPr xmlns="http://schemas.microsoft.com/office/spreadsheetml/2009/9/main" objectType="Radio" lockText="1"/>
</file>

<file path=xl/ctrlProps/ctrlProp79.xml><?xml version="1.0" encoding="utf-8"?>
<formControlPr xmlns="http://schemas.microsoft.com/office/spreadsheetml/2009/9/main" objectType="Radio" lockText="1"/>
</file>

<file path=xl/ctrlProps/ctrlProp80.xml><?xml version="1.0" encoding="utf-8"?>
<formControlPr xmlns="http://schemas.microsoft.com/office/spreadsheetml/2009/9/main" objectType="Radio" firstButton="1" fmlaLink="$O$24" lockText="1"/>
</file>

<file path=xl/ctrlProps/ctrlProp81.xml><?xml version="1.0" encoding="utf-8"?>
<formControlPr xmlns="http://schemas.microsoft.com/office/spreadsheetml/2009/9/main" objectType="Radio" lockText="1"/>
</file>

<file path=xl/ctrlProps/ctrlProp82.xml><?xml version="1.0" encoding="utf-8"?>
<formControlPr xmlns="http://schemas.microsoft.com/office/spreadsheetml/2009/9/main" objectType="Radio" lockText="1"/>
</file>

<file path=xl/ctrlProps/ctrlProp83.xml><?xml version="1.0" encoding="utf-8"?>
<formControlPr xmlns="http://schemas.microsoft.com/office/spreadsheetml/2009/9/main" objectType="Radio" lockText="1"/>
</file>

<file path=xl/ctrlProps/ctrlProp84.xml><?xml version="1.0" encoding="utf-8"?>
<formControlPr xmlns="http://schemas.microsoft.com/office/spreadsheetml/2009/9/main" objectType="Radio" firstButton="1" fmlaLink="$O$25" lockText="1"/>
</file>

<file path=xl/ctrlProps/ctrlProp85.xml><?xml version="1.0" encoding="utf-8"?>
<formControlPr xmlns="http://schemas.microsoft.com/office/spreadsheetml/2009/9/main" objectType="Radio" lockText="1"/>
</file>

<file path=xl/ctrlProps/ctrlProp86.xml><?xml version="1.0" encoding="utf-8"?>
<formControlPr xmlns="http://schemas.microsoft.com/office/spreadsheetml/2009/9/main" objectType="Radio" lockText="1"/>
</file>

<file path=xl/ctrlProps/ctrlProp87.xml><?xml version="1.0" encoding="utf-8"?>
<formControlPr xmlns="http://schemas.microsoft.com/office/spreadsheetml/2009/9/main" objectType="Radio" lockText="1"/>
</file>

<file path=xl/ctrlProps/ctrlProp88.xml><?xml version="1.0" encoding="utf-8"?>
<formControlPr xmlns="http://schemas.microsoft.com/office/spreadsheetml/2009/9/main" objectType="Radio" firstButton="1" fmlaLink="$O$26" lockText="1"/>
</file>

<file path=xl/ctrlProps/ctrlProp89.xml><?xml version="1.0" encoding="utf-8"?>
<formControlPr xmlns="http://schemas.microsoft.com/office/spreadsheetml/2009/9/main" objectType="Radio" lockText="1"/>
</file>

<file path=xl/ctrlProps/ctrlProp90.xml><?xml version="1.0" encoding="utf-8"?>
<formControlPr xmlns="http://schemas.microsoft.com/office/spreadsheetml/2009/9/main" objectType="Radio" lockText="1"/>
</file>

<file path=xl/ctrlProps/ctrlProp91.xml><?xml version="1.0" encoding="utf-8"?>
<formControlPr xmlns="http://schemas.microsoft.com/office/spreadsheetml/2009/9/main" objectType="Radio" lockText="1"/>
</file>

<file path=xl/ctrlProps/ctrlProp92.xml><?xml version="1.0" encoding="utf-8"?>
<formControlPr xmlns="http://schemas.microsoft.com/office/spreadsheetml/2009/9/main" objectType="Radio" firstButton="1" fmlaLink="$O$12" lockText="1"/>
</file>

<file path=xl/ctrlProps/ctrlProp93.xml><?xml version="1.0" encoding="utf-8"?>
<formControlPr xmlns="http://schemas.microsoft.com/office/spreadsheetml/2009/9/main" objectType="Radio" lockText="1"/>
</file>

<file path=xl/ctrlProps/ctrlProp94.xml><?xml version="1.0" encoding="utf-8"?>
<formControlPr xmlns="http://schemas.microsoft.com/office/spreadsheetml/2009/9/main" objectType="Radio" lockText="1"/>
</file>

<file path=xl/ctrlProps/ctrlProp95.xml><?xml version="1.0" encoding="utf-8"?>
<formControlPr xmlns="http://schemas.microsoft.com/office/spreadsheetml/2009/9/main" objectType="Radio" lockText="1"/>
</file>

<file path=xl/ctrlProps/ctrlProp96.xml><?xml version="1.0" encoding="utf-8"?>
<formControlPr xmlns="http://schemas.microsoft.com/office/spreadsheetml/2009/9/main" objectType="GBox" noThreeD="1"/>
</file>

<file path=xl/ctrlProps/ctrlProp97.xml><?xml version="1.0" encoding="utf-8"?>
<formControlPr xmlns="http://schemas.microsoft.com/office/spreadsheetml/2009/9/main" objectType="GBox" noThreeD="1"/>
</file>

<file path=xl/ctrlProps/ctrlProp98.xml><?xml version="1.0" encoding="utf-8"?>
<formControlPr xmlns="http://schemas.microsoft.com/office/spreadsheetml/2009/9/main" objectType="GBox" noThreeD="1"/>
</file>

<file path=xl/ctrlProps/ctrlProp99.xml><?xml version="1.0" encoding="utf-8"?>
<formControlPr xmlns="http://schemas.microsoft.com/office/spreadsheetml/2009/9/main" objectType="GBox" noThreeD="1"/>
</file>

<file path=xl/ctrlProps/ctrlProp100.xml><?xml version="1.0" encoding="utf-8"?>
<formControlPr xmlns="http://schemas.microsoft.com/office/spreadsheetml/2009/9/main" objectType="GBox" noThreeD="1"/>
</file>

<file path=xl/ctrlProps/ctrlProp101.xml><?xml version="1.0" encoding="utf-8"?>
<formControlPr xmlns="http://schemas.microsoft.com/office/spreadsheetml/2009/9/main" objectType="GBox" noThreeD="1"/>
</file>

<file path=xl/ctrlProps/ctrlProp102.xml><?xml version="1.0" encoding="utf-8"?>
<formControlPr xmlns="http://schemas.microsoft.com/office/spreadsheetml/2009/9/main" objectType="GBox" noThreeD="1"/>
</file>

<file path=xl/ctrlProps/ctrlProp103.xml><?xml version="1.0" encoding="utf-8"?>
<formControlPr xmlns="http://schemas.microsoft.com/office/spreadsheetml/2009/9/main" objectType="GBox" noThreeD="1"/>
</file>

<file path=xl/ctrlProps/ctrlProp104.xml><?xml version="1.0" encoding="utf-8"?>
<formControlPr xmlns="http://schemas.microsoft.com/office/spreadsheetml/2009/9/main" objectType="GBox" noThreeD="1"/>
</file>

<file path=xl/ctrlProps/ctrlProp105.xml><?xml version="1.0" encoding="utf-8"?>
<formControlPr xmlns="http://schemas.microsoft.com/office/spreadsheetml/2009/9/main" objectType="GBox" noThreeD="1"/>
</file>

<file path=xl/ctrlProps/ctrlProp106.xml><?xml version="1.0" encoding="utf-8"?>
<formControlPr xmlns="http://schemas.microsoft.com/office/spreadsheetml/2009/9/main" objectType="GBox" noThreeD="1"/>
</file>

<file path=xl/ctrlProps/ctrlProp107.xml><?xml version="1.0" encoding="utf-8"?>
<formControlPr xmlns="http://schemas.microsoft.com/office/spreadsheetml/2009/9/main" objectType="GBox"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GBox" noThreeD="1"/>
</file>

<file path=xl/ctrlProps/ctrlProp110.xml><?xml version="1.0" encoding="utf-8"?>
<formControlPr xmlns="http://schemas.microsoft.com/office/spreadsheetml/2009/9/main" objectType="GBox" noThreeD="1"/>
</file>

<file path=xl/ctrlProps/ctrlProp111.xml><?xml version="1.0" encoding="utf-8"?>
<formControlPr xmlns="http://schemas.microsoft.com/office/spreadsheetml/2009/9/main" objectType="GBox" noThreeD="1"/>
</file>

<file path=xl/ctrlProps/ctrlProp112.xml><?xml version="1.0" encoding="utf-8"?>
<formControlPr xmlns="http://schemas.microsoft.com/office/spreadsheetml/2009/9/main" objectType="Radio" firstButton="1" fmlaLink="$O$13" lockText="1"/>
</file>

<file path=xl/ctrlProps/ctrlProp113.xml><?xml version="1.0" encoding="utf-8"?>
<formControlPr xmlns="http://schemas.microsoft.com/office/spreadsheetml/2009/9/main" objectType="Radio" lockText="1"/>
</file>

<file path=xl/ctrlProps/ctrlProp114.xml><?xml version="1.0" encoding="utf-8"?>
<formControlPr xmlns="http://schemas.microsoft.com/office/spreadsheetml/2009/9/main" objectType="Radio" lockText="1"/>
</file>

<file path=xl/ctrlProps/ctrlProp115.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3" Type="http://schemas.openxmlformats.org/officeDocument/2006/relationships/hyperlink" Target="#'VGO-scan info'!A9"/><Relationship Id="rId2" Type="http://schemas.openxmlformats.org/officeDocument/2006/relationships/hyperlink" Target="#'VGO-scan info'!A1"/><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hyperlink" Target="#'Algemene gegevens'!A8"/><Relationship Id="rId1" Type="http://schemas.openxmlformats.org/officeDocument/2006/relationships/hyperlink" Target="#'VGO-scan info'!A1"/></Relationships>
</file>

<file path=xl/drawings/_rels/drawing3.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hyperlink" Target="#DisciplineMatrix!A8"/><Relationship Id="rId1" Type="http://schemas.openxmlformats.org/officeDocument/2006/relationships/hyperlink" Target="#'VGO-scan info'!A1"/></Relationships>
</file>

<file path=xl/drawings/_rels/drawing4.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hyperlink" Target="#Competenties!A10"/><Relationship Id="rId1" Type="http://schemas.openxmlformats.org/officeDocument/2006/relationships/hyperlink" Target="#'VGO-scan info'!A1"/></Relationships>
</file>

<file path=xl/drawings/drawing1.xml><?xml version="1.0" encoding="utf-8"?>
<xdr:wsDr xmlns:xdr="http://schemas.openxmlformats.org/drawingml/2006/spreadsheetDrawing" xmlns:a="http://schemas.openxmlformats.org/drawingml/2006/main">
  <xdr:twoCellAnchor editAs="oneCell">
    <xdr:from>
      <xdr:col>7</xdr:col>
      <xdr:colOff>1685925</xdr:colOff>
      <xdr:row>0</xdr:row>
      <xdr:rowOff>161925</xdr:rowOff>
    </xdr:from>
    <xdr:to>
      <xdr:col>8</xdr:col>
      <xdr:colOff>1666875</xdr:colOff>
      <xdr:row>6</xdr:row>
      <xdr:rowOff>47757</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20050" y="161925"/>
          <a:ext cx="1695450" cy="1257432"/>
        </a:xfrm>
        <a:prstGeom prst="rect">
          <a:avLst/>
        </a:prstGeom>
      </xdr:spPr>
    </xdr:pic>
    <xdr:clientData/>
  </xdr:twoCellAnchor>
  <xdr:twoCellAnchor>
    <xdr:from>
      <xdr:col>2</xdr:col>
      <xdr:colOff>38100</xdr:colOff>
      <xdr:row>1</xdr:row>
      <xdr:rowOff>142875</xdr:rowOff>
    </xdr:from>
    <xdr:to>
      <xdr:col>3</xdr:col>
      <xdr:colOff>247650</xdr:colOff>
      <xdr:row>5</xdr:row>
      <xdr:rowOff>47625</xdr:rowOff>
    </xdr:to>
    <xdr:sp macro="" textlink="">
      <xdr:nvSpPr>
        <xdr:cNvPr id="5" name="Oval 4">
          <a:hlinkClick xmlns:r="http://schemas.openxmlformats.org/officeDocument/2006/relationships" r:id="rId2"/>
          <a:extLst>
            <a:ext uri="{FF2B5EF4-FFF2-40B4-BE49-F238E27FC236}">
              <a16:creationId xmlns:a16="http://schemas.microsoft.com/office/drawing/2014/main" id="{00000000-0008-0000-0000-000005000000}"/>
            </a:ext>
          </a:extLst>
        </xdr:cNvPr>
        <xdr:cNvSpPr/>
      </xdr:nvSpPr>
      <xdr:spPr>
        <a:xfrm>
          <a:off x="400050" y="371475"/>
          <a:ext cx="819150" cy="819150"/>
        </a:xfrm>
        <a:prstGeom prst="ellipse">
          <a:avLst/>
        </a:prstGeom>
        <a:solidFill>
          <a:sysClr val="window" lastClr="FFFFFF"/>
        </a:solidFill>
        <a:ln w="422275">
          <a:solidFill>
            <a:srgbClr val="240179"/>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xdr:twoCellAnchor>
  <xdr:twoCellAnchor>
    <xdr:from>
      <xdr:col>2</xdr:col>
      <xdr:colOff>457199</xdr:colOff>
      <xdr:row>3</xdr:row>
      <xdr:rowOff>76200</xdr:rowOff>
    </xdr:from>
    <xdr:to>
      <xdr:col>7</xdr:col>
      <xdr:colOff>285750</xdr:colOff>
      <xdr:row>6</xdr:row>
      <xdr:rowOff>38100</xdr:rowOff>
    </xdr:to>
    <xdr:sp macro="" textlink="">
      <xdr:nvSpPr>
        <xdr:cNvPr id="6" name="TextBox 5">
          <a:hlinkClick xmlns:r="http://schemas.openxmlformats.org/officeDocument/2006/relationships" r:id="rId2"/>
          <a:extLst>
            <a:ext uri="{FF2B5EF4-FFF2-40B4-BE49-F238E27FC236}">
              <a16:creationId xmlns:a16="http://schemas.microsoft.com/office/drawing/2014/main" id="{00000000-0008-0000-0000-000006000000}"/>
            </a:ext>
          </a:extLst>
        </xdr:cNvPr>
        <xdr:cNvSpPr txBox="1"/>
      </xdr:nvSpPr>
      <xdr:spPr>
        <a:xfrm>
          <a:off x="819149" y="762000"/>
          <a:ext cx="5800726" cy="64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b="1">
              <a:solidFill>
                <a:srgbClr val="240179"/>
              </a:solidFill>
              <a:latin typeface="Arial" panose="020B0604020202020204" pitchFamily="34" charset="0"/>
              <a:cs typeface="Arial" panose="020B0604020202020204" pitchFamily="34" charset="0"/>
            </a:rPr>
            <a:t>Informatie t.b.v. het gebruik van de VGO-scan</a:t>
          </a:r>
          <a:endParaRPr lang="en-NL" sz="1800" b="1">
            <a:solidFill>
              <a:srgbClr val="240179"/>
            </a:solidFill>
            <a:latin typeface="Arial" panose="020B0604020202020204" pitchFamily="34" charset="0"/>
            <a:cs typeface="Arial" panose="020B0604020202020204" pitchFamily="34" charset="0"/>
          </a:endParaRPr>
        </a:p>
      </xdr:txBody>
    </xdr:sp>
    <xdr:clientData/>
  </xdr:twoCellAnchor>
  <xdr:twoCellAnchor>
    <xdr:from>
      <xdr:col>9</xdr:col>
      <xdr:colOff>409575</xdr:colOff>
      <xdr:row>24</xdr:row>
      <xdr:rowOff>104775</xdr:rowOff>
    </xdr:from>
    <xdr:to>
      <xdr:col>10</xdr:col>
      <xdr:colOff>19050</xdr:colOff>
      <xdr:row>25</xdr:row>
      <xdr:rowOff>76200</xdr:rowOff>
    </xdr:to>
    <xdr:sp macro="" textlink="">
      <xdr:nvSpPr>
        <xdr:cNvPr id="3" name="Arrow: Up 2">
          <a:hlinkClick xmlns:r="http://schemas.openxmlformats.org/officeDocument/2006/relationships" r:id="rId3" tooltip="Ga naar de bovenste regel"/>
          <a:extLst>
            <a:ext uri="{FF2B5EF4-FFF2-40B4-BE49-F238E27FC236}">
              <a16:creationId xmlns:a16="http://schemas.microsoft.com/office/drawing/2014/main" id="{00000000-0008-0000-0000-000003000000}"/>
            </a:ext>
          </a:extLst>
        </xdr:cNvPr>
        <xdr:cNvSpPr/>
      </xdr:nvSpPr>
      <xdr:spPr>
        <a:xfrm>
          <a:off x="10172700" y="6305550"/>
          <a:ext cx="381000" cy="361950"/>
        </a:xfrm>
        <a:prstGeom prst="upArrow">
          <a:avLst/>
        </a:prstGeom>
        <a:solidFill>
          <a:srgbClr val="240179"/>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28575</xdr:colOff>
      <xdr:row>1</xdr:row>
      <xdr:rowOff>123825</xdr:rowOff>
    </xdr:from>
    <xdr:to>
      <xdr:col>2</xdr:col>
      <xdr:colOff>847725</xdr:colOff>
      <xdr:row>5</xdr:row>
      <xdr:rowOff>28575</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390525" y="352425"/>
          <a:ext cx="819150" cy="819150"/>
        </a:xfrm>
        <a:prstGeom prst="ellipse">
          <a:avLst/>
        </a:prstGeom>
        <a:solidFill>
          <a:sysClr val="window" lastClr="FFFFFF"/>
        </a:solidFill>
        <a:ln w="422275">
          <a:solidFill>
            <a:srgbClr val="240179"/>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xdr:twoCellAnchor>
  <xdr:twoCellAnchor>
    <xdr:from>
      <xdr:col>2</xdr:col>
      <xdr:colOff>447674</xdr:colOff>
      <xdr:row>3</xdr:row>
      <xdr:rowOff>57150</xdr:rowOff>
    </xdr:from>
    <xdr:to>
      <xdr:col>5</xdr:col>
      <xdr:colOff>2905125</xdr:colOff>
      <xdr:row>6</xdr:row>
      <xdr:rowOff>19050</xdr:rowOff>
    </xdr:to>
    <xdr:sp macro="" textlink="">
      <xdr:nvSpPr>
        <xdr:cNvPr id="3" name="TextBox 2">
          <a:hlinkClick xmlns:r="http://schemas.openxmlformats.org/officeDocument/2006/relationships" r:id="rId1"/>
          <a:extLst>
            <a:ext uri="{FF2B5EF4-FFF2-40B4-BE49-F238E27FC236}">
              <a16:creationId xmlns:a16="http://schemas.microsoft.com/office/drawing/2014/main" id="{00000000-0008-0000-0100-000003000000}"/>
            </a:ext>
          </a:extLst>
        </xdr:cNvPr>
        <xdr:cNvSpPr txBox="1"/>
      </xdr:nvSpPr>
      <xdr:spPr>
        <a:xfrm>
          <a:off x="809624" y="742950"/>
          <a:ext cx="5800726" cy="64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b="1">
              <a:solidFill>
                <a:srgbClr val="240179"/>
              </a:solidFill>
              <a:latin typeface="Arial" panose="020B0604020202020204" pitchFamily="34" charset="0"/>
              <a:cs typeface="Arial" panose="020B0604020202020204" pitchFamily="34" charset="0"/>
            </a:rPr>
            <a:t>Algemene</a:t>
          </a:r>
          <a:r>
            <a:rPr lang="en-US" sz="1800" b="1" baseline="0">
              <a:solidFill>
                <a:srgbClr val="240179"/>
              </a:solidFill>
              <a:latin typeface="Arial" panose="020B0604020202020204" pitchFamily="34" charset="0"/>
              <a:cs typeface="Arial" panose="020B0604020202020204" pitchFamily="34" charset="0"/>
            </a:rPr>
            <a:t> gegevens</a:t>
          </a:r>
          <a:endParaRPr lang="en-NL" sz="1800" b="1">
            <a:solidFill>
              <a:srgbClr val="240179"/>
            </a:solidFill>
            <a:latin typeface="Arial" panose="020B0604020202020204" pitchFamily="34" charset="0"/>
            <a:cs typeface="Arial" panose="020B0604020202020204" pitchFamily="34" charset="0"/>
          </a:endParaRPr>
        </a:p>
      </xdr:txBody>
    </xdr:sp>
    <xdr:clientData/>
  </xdr:twoCellAnchor>
  <xdr:twoCellAnchor>
    <xdr:from>
      <xdr:col>6</xdr:col>
      <xdr:colOff>209550</xdr:colOff>
      <xdr:row>42</xdr:row>
      <xdr:rowOff>28575</xdr:rowOff>
    </xdr:from>
    <xdr:to>
      <xdr:col>6</xdr:col>
      <xdr:colOff>590550</xdr:colOff>
      <xdr:row>42</xdr:row>
      <xdr:rowOff>419100</xdr:rowOff>
    </xdr:to>
    <xdr:sp macro="" textlink="">
      <xdr:nvSpPr>
        <xdr:cNvPr id="4" name="Arrow: Up 3">
          <a:hlinkClick xmlns:r="http://schemas.openxmlformats.org/officeDocument/2006/relationships" r:id="rId2" tooltip="Ga naar de bovenste regel"/>
          <a:extLst>
            <a:ext uri="{FF2B5EF4-FFF2-40B4-BE49-F238E27FC236}">
              <a16:creationId xmlns:a16="http://schemas.microsoft.com/office/drawing/2014/main" id="{00000000-0008-0000-0100-000004000000}"/>
            </a:ext>
          </a:extLst>
        </xdr:cNvPr>
        <xdr:cNvSpPr/>
      </xdr:nvSpPr>
      <xdr:spPr>
        <a:xfrm>
          <a:off x="7743825" y="12115800"/>
          <a:ext cx="381000" cy="390525"/>
        </a:xfrm>
        <a:prstGeom prst="upArrow">
          <a:avLst/>
        </a:prstGeom>
        <a:solidFill>
          <a:srgbClr val="240179"/>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xdr:twoCellAnchor>
  <xdr:twoCellAnchor editAs="oneCell">
    <xdr:from>
      <xdr:col>5</xdr:col>
      <xdr:colOff>1764030</xdr:colOff>
      <xdr:row>0</xdr:row>
      <xdr:rowOff>203835</xdr:rowOff>
    </xdr:from>
    <xdr:to>
      <xdr:col>5</xdr:col>
      <xdr:colOff>3459480</xdr:colOff>
      <xdr:row>6</xdr:row>
      <xdr:rowOff>89667</xdr:rowOff>
    </xdr:to>
    <xdr:pic>
      <xdr:nvPicPr>
        <xdr:cNvPr id="6" name="Picture 1">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31205" y="203835"/>
          <a:ext cx="1695450" cy="12574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38100</xdr:colOff>
      <xdr:row>1</xdr:row>
      <xdr:rowOff>114300</xdr:rowOff>
    </xdr:from>
    <xdr:to>
      <xdr:col>2</xdr:col>
      <xdr:colOff>857250</xdr:colOff>
      <xdr:row>5</xdr:row>
      <xdr:rowOff>19050</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400050" y="342900"/>
          <a:ext cx="819150" cy="819150"/>
        </a:xfrm>
        <a:prstGeom prst="ellipse">
          <a:avLst/>
        </a:prstGeom>
        <a:solidFill>
          <a:sysClr val="window" lastClr="FFFFFF"/>
        </a:solidFill>
        <a:ln w="422275">
          <a:solidFill>
            <a:srgbClr val="240179"/>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xdr:twoCellAnchor>
  <xdr:twoCellAnchor>
    <xdr:from>
      <xdr:col>2</xdr:col>
      <xdr:colOff>457199</xdr:colOff>
      <xdr:row>3</xdr:row>
      <xdr:rowOff>47625</xdr:rowOff>
    </xdr:from>
    <xdr:to>
      <xdr:col>2</xdr:col>
      <xdr:colOff>3390900</xdr:colOff>
      <xdr:row>6</xdr:row>
      <xdr:rowOff>9525</xdr:rowOff>
    </xdr:to>
    <xdr:sp macro="" textlink="">
      <xdr:nvSpPr>
        <xdr:cNvPr id="6" name="TextBox 5">
          <a:hlinkClick xmlns:r="http://schemas.openxmlformats.org/officeDocument/2006/relationships" r:id="rId1"/>
          <a:extLst>
            <a:ext uri="{FF2B5EF4-FFF2-40B4-BE49-F238E27FC236}">
              <a16:creationId xmlns:a16="http://schemas.microsoft.com/office/drawing/2014/main" id="{00000000-0008-0000-0200-000006000000}"/>
            </a:ext>
          </a:extLst>
        </xdr:cNvPr>
        <xdr:cNvSpPr txBox="1"/>
      </xdr:nvSpPr>
      <xdr:spPr>
        <a:xfrm>
          <a:off x="819149" y="733425"/>
          <a:ext cx="2933701" cy="64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b="1">
              <a:solidFill>
                <a:srgbClr val="240179"/>
              </a:solidFill>
              <a:latin typeface="Arial" panose="020B0604020202020204" pitchFamily="34" charset="0"/>
              <a:cs typeface="Arial" panose="020B0604020202020204" pitchFamily="34" charset="0"/>
            </a:rPr>
            <a:t>Disciplinematrix</a:t>
          </a:r>
          <a:endParaRPr lang="en-NL" sz="1800" b="1">
            <a:solidFill>
              <a:srgbClr val="240179"/>
            </a:solidFill>
            <a:latin typeface="Arial" panose="020B0604020202020204" pitchFamily="34" charset="0"/>
            <a:cs typeface="Arial" panose="020B0604020202020204" pitchFamily="34" charset="0"/>
          </a:endParaRPr>
        </a:p>
      </xdr:txBody>
    </xdr:sp>
    <xdr:clientData/>
  </xdr:twoCellAnchor>
  <xdr:twoCellAnchor>
    <xdr:from>
      <xdr:col>6</xdr:col>
      <xdr:colOff>228601</xdr:colOff>
      <xdr:row>20</xdr:row>
      <xdr:rowOff>38101</xdr:rowOff>
    </xdr:from>
    <xdr:to>
      <xdr:col>12</xdr:col>
      <xdr:colOff>285750</xdr:colOff>
      <xdr:row>20</xdr:row>
      <xdr:rowOff>590550</xdr:rowOff>
    </xdr:to>
    <xdr:sp macro="" textlink="">
      <xdr:nvSpPr>
        <xdr:cNvPr id="4" name="Arrow: Up 3">
          <a:hlinkClick xmlns:r="http://schemas.openxmlformats.org/officeDocument/2006/relationships" r:id="rId2" tooltip="Ga naar de bovenste regel"/>
          <a:extLst>
            <a:ext uri="{FF2B5EF4-FFF2-40B4-BE49-F238E27FC236}">
              <a16:creationId xmlns:a16="http://schemas.microsoft.com/office/drawing/2014/main" id="{00000000-0008-0000-0200-000004000000}"/>
            </a:ext>
          </a:extLst>
        </xdr:cNvPr>
        <xdr:cNvSpPr/>
      </xdr:nvSpPr>
      <xdr:spPr>
        <a:xfrm>
          <a:off x="8229601" y="6153151"/>
          <a:ext cx="447674" cy="552449"/>
        </a:xfrm>
        <a:prstGeom prst="upArrow">
          <a:avLst/>
        </a:prstGeom>
        <a:solidFill>
          <a:srgbClr val="240179"/>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fPrintsWithSheet="0"/>
  </xdr:twoCellAnchor>
  <xdr:twoCellAnchor editAs="oneCell">
    <xdr:from>
      <xdr:col>5</xdr:col>
      <xdr:colOff>986790</xdr:colOff>
      <xdr:row>0</xdr:row>
      <xdr:rowOff>47625</xdr:rowOff>
    </xdr:from>
    <xdr:to>
      <xdr:col>13</xdr:col>
      <xdr:colOff>565150</xdr:colOff>
      <xdr:row>5</xdr:row>
      <xdr:rowOff>162057</xdr:rowOff>
    </xdr:to>
    <xdr:pic>
      <xdr:nvPicPr>
        <xdr:cNvPr id="9" name="Picture 1">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71790" y="47625"/>
          <a:ext cx="1689735" cy="122568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609600</xdr:colOff>
          <xdr:row>9</xdr:row>
          <xdr:rowOff>0</xdr:rowOff>
        </xdr:from>
        <xdr:to>
          <xdr:col>14</xdr:col>
          <xdr:colOff>0</xdr:colOff>
          <xdr:row>10</xdr:row>
          <xdr:rowOff>0</xdr:rowOff>
        </xdr:to>
        <xdr:sp macro="" textlink="">
          <xdr:nvSpPr>
            <xdr:cNvPr id="3252" name="GrBox10" hidden="1">
              <a:extLst>
                <a:ext uri="{63B3BB69-23CF-44E3-9099-C40C66FF867C}">
                  <a14:compatExt spid="_x0000_s3252"/>
                </a:ext>
                <a:ext uri="{FF2B5EF4-FFF2-40B4-BE49-F238E27FC236}">
                  <a16:creationId xmlns:a16="http://schemas.microsoft.com/office/drawing/2014/main" id="{00000000-0008-0000-0300-0000B4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9</xdr:row>
          <xdr:rowOff>219075</xdr:rowOff>
        </xdr:from>
        <xdr:to>
          <xdr:col>10</xdr:col>
          <xdr:colOff>342900</xdr:colOff>
          <xdr:row>9</xdr:row>
          <xdr:rowOff>457200</xdr:rowOff>
        </xdr:to>
        <xdr:sp macro="" textlink="">
          <xdr:nvSpPr>
            <xdr:cNvPr id="3259" name="Option Button 187" hidden="1">
              <a:extLst>
                <a:ext uri="{63B3BB69-23CF-44E3-9099-C40C66FF867C}">
                  <a14:compatExt spid="_x0000_s3259"/>
                </a:ext>
                <a:ext uri="{FF2B5EF4-FFF2-40B4-BE49-F238E27FC236}">
                  <a16:creationId xmlns:a16="http://schemas.microsoft.com/office/drawing/2014/main" id="{00000000-0008-0000-0300-0000B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9</xdr:row>
          <xdr:rowOff>219075</xdr:rowOff>
        </xdr:from>
        <xdr:to>
          <xdr:col>11</xdr:col>
          <xdr:colOff>361950</xdr:colOff>
          <xdr:row>9</xdr:row>
          <xdr:rowOff>457200</xdr:rowOff>
        </xdr:to>
        <xdr:sp macro="" textlink="">
          <xdr:nvSpPr>
            <xdr:cNvPr id="3260" name="Option Button 188" hidden="1">
              <a:extLst>
                <a:ext uri="{63B3BB69-23CF-44E3-9099-C40C66FF867C}">
                  <a14:compatExt spid="_x0000_s3260"/>
                </a:ext>
                <a:ext uri="{FF2B5EF4-FFF2-40B4-BE49-F238E27FC236}">
                  <a16:creationId xmlns:a16="http://schemas.microsoft.com/office/drawing/2014/main" id="{00000000-0008-0000-0300-0000B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9</xdr:row>
          <xdr:rowOff>219075</xdr:rowOff>
        </xdr:from>
        <xdr:to>
          <xdr:col>12</xdr:col>
          <xdr:colOff>361950</xdr:colOff>
          <xdr:row>9</xdr:row>
          <xdr:rowOff>457200</xdr:rowOff>
        </xdr:to>
        <xdr:sp macro="" textlink="">
          <xdr:nvSpPr>
            <xdr:cNvPr id="3261" name="Option Button 189" hidden="1">
              <a:extLst>
                <a:ext uri="{63B3BB69-23CF-44E3-9099-C40C66FF867C}">
                  <a14:compatExt spid="_x0000_s3261"/>
                </a:ext>
                <a:ext uri="{FF2B5EF4-FFF2-40B4-BE49-F238E27FC236}">
                  <a16:creationId xmlns:a16="http://schemas.microsoft.com/office/drawing/2014/main" id="{00000000-0008-0000-0300-0000B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9</xdr:row>
          <xdr:rowOff>219075</xdr:rowOff>
        </xdr:from>
        <xdr:to>
          <xdr:col>13</xdr:col>
          <xdr:colOff>361950</xdr:colOff>
          <xdr:row>9</xdr:row>
          <xdr:rowOff>457200</xdr:rowOff>
        </xdr:to>
        <xdr:sp macro="" textlink="">
          <xdr:nvSpPr>
            <xdr:cNvPr id="3262" name="Option Button 190" hidden="1">
              <a:extLst>
                <a:ext uri="{63B3BB69-23CF-44E3-9099-C40C66FF867C}">
                  <a14:compatExt spid="_x0000_s3262"/>
                </a:ext>
                <a:ext uri="{FF2B5EF4-FFF2-40B4-BE49-F238E27FC236}">
                  <a16:creationId xmlns:a16="http://schemas.microsoft.com/office/drawing/2014/main" id="{00000000-0008-0000-0300-0000B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609600</xdr:colOff>
          <xdr:row>10</xdr:row>
          <xdr:rowOff>9525</xdr:rowOff>
        </xdr:from>
        <xdr:to>
          <xdr:col>14</xdr:col>
          <xdr:colOff>0</xdr:colOff>
          <xdr:row>11</xdr:row>
          <xdr:rowOff>9525</xdr:rowOff>
        </xdr:to>
        <xdr:sp macro="" textlink="">
          <xdr:nvSpPr>
            <xdr:cNvPr id="3263" name="GrBox11" hidden="1">
              <a:extLst>
                <a:ext uri="{63B3BB69-23CF-44E3-9099-C40C66FF867C}">
                  <a14:compatExt spid="_x0000_s3263"/>
                </a:ext>
                <a:ext uri="{FF2B5EF4-FFF2-40B4-BE49-F238E27FC236}">
                  <a16:creationId xmlns:a16="http://schemas.microsoft.com/office/drawing/2014/main" id="{00000000-0008-0000-0300-0000BF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10</xdr:row>
          <xdr:rowOff>219075</xdr:rowOff>
        </xdr:from>
        <xdr:to>
          <xdr:col>10</xdr:col>
          <xdr:colOff>342900</xdr:colOff>
          <xdr:row>10</xdr:row>
          <xdr:rowOff>457200</xdr:rowOff>
        </xdr:to>
        <xdr:sp macro="" textlink="">
          <xdr:nvSpPr>
            <xdr:cNvPr id="3264" name="Option Button 192" hidden="1">
              <a:extLst>
                <a:ext uri="{63B3BB69-23CF-44E3-9099-C40C66FF867C}">
                  <a14:compatExt spid="_x0000_s3264"/>
                </a:ext>
                <a:ext uri="{FF2B5EF4-FFF2-40B4-BE49-F238E27FC236}">
                  <a16:creationId xmlns:a16="http://schemas.microsoft.com/office/drawing/2014/main" id="{00000000-0008-0000-0300-0000C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10</xdr:row>
          <xdr:rowOff>219075</xdr:rowOff>
        </xdr:from>
        <xdr:to>
          <xdr:col>11</xdr:col>
          <xdr:colOff>361950</xdr:colOff>
          <xdr:row>10</xdr:row>
          <xdr:rowOff>457200</xdr:rowOff>
        </xdr:to>
        <xdr:sp macro="" textlink="">
          <xdr:nvSpPr>
            <xdr:cNvPr id="3265" name="Option Button 193" hidden="1">
              <a:extLst>
                <a:ext uri="{63B3BB69-23CF-44E3-9099-C40C66FF867C}">
                  <a14:compatExt spid="_x0000_s3265"/>
                </a:ext>
                <a:ext uri="{FF2B5EF4-FFF2-40B4-BE49-F238E27FC236}">
                  <a16:creationId xmlns:a16="http://schemas.microsoft.com/office/drawing/2014/main" id="{00000000-0008-0000-0300-0000C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10</xdr:row>
          <xdr:rowOff>219075</xdr:rowOff>
        </xdr:from>
        <xdr:to>
          <xdr:col>12</xdr:col>
          <xdr:colOff>361950</xdr:colOff>
          <xdr:row>10</xdr:row>
          <xdr:rowOff>457200</xdr:rowOff>
        </xdr:to>
        <xdr:sp macro="" textlink="">
          <xdr:nvSpPr>
            <xdr:cNvPr id="3266" name="Option Button 194" hidden="1">
              <a:extLst>
                <a:ext uri="{63B3BB69-23CF-44E3-9099-C40C66FF867C}">
                  <a14:compatExt spid="_x0000_s3266"/>
                </a:ext>
                <a:ext uri="{FF2B5EF4-FFF2-40B4-BE49-F238E27FC236}">
                  <a16:creationId xmlns:a16="http://schemas.microsoft.com/office/drawing/2014/main" id="{00000000-0008-0000-0300-0000C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10</xdr:row>
          <xdr:rowOff>219075</xdr:rowOff>
        </xdr:from>
        <xdr:to>
          <xdr:col>13</xdr:col>
          <xdr:colOff>361950</xdr:colOff>
          <xdr:row>10</xdr:row>
          <xdr:rowOff>457200</xdr:rowOff>
        </xdr:to>
        <xdr:sp macro="" textlink="">
          <xdr:nvSpPr>
            <xdr:cNvPr id="3267" name="Option Button 195" hidden="1">
              <a:extLst>
                <a:ext uri="{63B3BB69-23CF-44E3-9099-C40C66FF867C}">
                  <a14:compatExt spid="_x0000_s3267"/>
                </a:ext>
                <a:ext uri="{FF2B5EF4-FFF2-40B4-BE49-F238E27FC236}">
                  <a16:creationId xmlns:a16="http://schemas.microsoft.com/office/drawing/2014/main" id="{00000000-0008-0000-0300-0000C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13</xdr:row>
          <xdr:rowOff>0</xdr:rowOff>
        </xdr:from>
        <xdr:to>
          <xdr:col>15</xdr:col>
          <xdr:colOff>9525</xdr:colOff>
          <xdr:row>13</xdr:row>
          <xdr:rowOff>628650</xdr:rowOff>
        </xdr:to>
        <xdr:sp macro="" textlink="">
          <xdr:nvSpPr>
            <xdr:cNvPr id="3268" name="Group Box 196" hidden="1">
              <a:extLst>
                <a:ext uri="{63B3BB69-23CF-44E3-9099-C40C66FF867C}">
                  <a14:compatExt spid="_x0000_s3268"/>
                </a:ext>
                <a:ext uri="{FF2B5EF4-FFF2-40B4-BE49-F238E27FC236}">
                  <a16:creationId xmlns:a16="http://schemas.microsoft.com/office/drawing/2014/main" id="{00000000-0008-0000-0300-0000C4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13</xdr:row>
          <xdr:rowOff>219075</xdr:rowOff>
        </xdr:from>
        <xdr:to>
          <xdr:col>10</xdr:col>
          <xdr:colOff>342900</xdr:colOff>
          <xdr:row>13</xdr:row>
          <xdr:rowOff>457200</xdr:rowOff>
        </xdr:to>
        <xdr:sp macro="" textlink="">
          <xdr:nvSpPr>
            <xdr:cNvPr id="3269" name="Option Button 197" hidden="1">
              <a:extLst>
                <a:ext uri="{63B3BB69-23CF-44E3-9099-C40C66FF867C}">
                  <a14:compatExt spid="_x0000_s3269"/>
                </a:ext>
                <a:ext uri="{FF2B5EF4-FFF2-40B4-BE49-F238E27FC236}">
                  <a16:creationId xmlns:a16="http://schemas.microsoft.com/office/drawing/2014/main" id="{00000000-0008-0000-0300-0000C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13</xdr:row>
          <xdr:rowOff>219075</xdr:rowOff>
        </xdr:from>
        <xdr:to>
          <xdr:col>11</xdr:col>
          <xdr:colOff>361950</xdr:colOff>
          <xdr:row>13</xdr:row>
          <xdr:rowOff>457200</xdr:rowOff>
        </xdr:to>
        <xdr:sp macro="" textlink="">
          <xdr:nvSpPr>
            <xdr:cNvPr id="3270" name="Option Button 198" hidden="1">
              <a:extLst>
                <a:ext uri="{63B3BB69-23CF-44E3-9099-C40C66FF867C}">
                  <a14:compatExt spid="_x0000_s3270"/>
                </a:ext>
                <a:ext uri="{FF2B5EF4-FFF2-40B4-BE49-F238E27FC236}">
                  <a16:creationId xmlns:a16="http://schemas.microsoft.com/office/drawing/2014/main" id="{00000000-0008-0000-0300-0000C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13</xdr:row>
          <xdr:rowOff>219075</xdr:rowOff>
        </xdr:from>
        <xdr:to>
          <xdr:col>12</xdr:col>
          <xdr:colOff>361950</xdr:colOff>
          <xdr:row>13</xdr:row>
          <xdr:rowOff>457200</xdr:rowOff>
        </xdr:to>
        <xdr:sp macro="" textlink="">
          <xdr:nvSpPr>
            <xdr:cNvPr id="3271" name="Option Button 199" hidden="1">
              <a:extLst>
                <a:ext uri="{63B3BB69-23CF-44E3-9099-C40C66FF867C}">
                  <a14:compatExt spid="_x0000_s3271"/>
                </a:ext>
                <a:ext uri="{FF2B5EF4-FFF2-40B4-BE49-F238E27FC236}">
                  <a16:creationId xmlns:a16="http://schemas.microsoft.com/office/drawing/2014/main" id="{00000000-0008-0000-0300-0000C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13</xdr:row>
          <xdr:rowOff>219075</xdr:rowOff>
        </xdr:from>
        <xdr:to>
          <xdr:col>13</xdr:col>
          <xdr:colOff>361950</xdr:colOff>
          <xdr:row>13</xdr:row>
          <xdr:rowOff>457200</xdr:rowOff>
        </xdr:to>
        <xdr:sp macro="" textlink="">
          <xdr:nvSpPr>
            <xdr:cNvPr id="3272" name="Option Button 200" hidden="1">
              <a:extLst>
                <a:ext uri="{63B3BB69-23CF-44E3-9099-C40C66FF867C}">
                  <a14:compatExt spid="_x0000_s3272"/>
                </a:ext>
                <a:ext uri="{FF2B5EF4-FFF2-40B4-BE49-F238E27FC236}">
                  <a16:creationId xmlns:a16="http://schemas.microsoft.com/office/drawing/2014/main" id="{00000000-0008-0000-0300-0000C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14</xdr:row>
          <xdr:rowOff>0</xdr:rowOff>
        </xdr:from>
        <xdr:to>
          <xdr:col>14</xdr:col>
          <xdr:colOff>0</xdr:colOff>
          <xdr:row>14</xdr:row>
          <xdr:rowOff>628650</xdr:rowOff>
        </xdr:to>
        <xdr:sp macro="" textlink="">
          <xdr:nvSpPr>
            <xdr:cNvPr id="3273" name="Group Box 201" hidden="1">
              <a:extLst>
                <a:ext uri="{63B3BB69-23CF-44E3-9099-C40C66FF867C}">
                  <a14:compatExt spid="_x0000_s3273"/>
                </a:ext>
                <a:ext uri="{FF2B5EF4-FFF2-40B4-BE49-F238E27FC236}">
                  <a16:creationId xmlns:a16="http://schemas.microsoft.com/office/drawing/2014/main" id="{00000000-0008-0000-0300-0000C9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14</xdr:row>
          <xdr:rowOff>219075</xdr:rowOff>
        </xdr:from>
        <xdr:to>
          <xdr:col>10</xdr:col>
          <xdr:colOff>342900</xdr:colOff>
          <xdr:row>14</xdr:row>
          <xdr:rowOff>457200</xdr:rowOff>
        </xdr:to>
        <xdr:sp macro="" textlink="">
          <xdr:nvSpPr>
            <xdr:cNvPr id="3274" name="Option Button 202" hidden="1">
              <a:extLst>
                <a:ext uri="{63B3BB69-23CF-44E3-9099-C40C66FF867C}">
                  <a14:compatExt spid="_x0000_s3274"/>
                </a:ext>
                <a:ext uri="{FF2B5EF4-FFF2-40B4-BE49-F238E27FC236}">
                  <a16:creationId xmlns:a16="http://schemas.microsoft.com/office/drawing/2014/main" id="{00000000-0008-0000-0300-0000C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14</xdr:row>
          <xdr:rowOff>219075</xdr:rowOff>
        </xdr:from>
        <xdr:to>
          <xdr:col>11</xdr:col>
          <xdr:colOff>361950</xdr:colOff>
          <xdr:row>14</xdr:row>
          <xdr:rowOff>457200</xdr:rowOff>
        </xdr:to>
        <xdr:sp macro="" textlink="">
          <xdr:nvSpPr>
            <xdr:cNvPr id="3275" name="Option Button 203" hidden="1">
              <a:extLst>
                <a:ext uri="{63B3BB69-23CF-44E3-9099-C40C66FF867C}">
                  <a14:compatExt spid="_x0000_s3275"/>
                </a:ext>
                <a:ext uri="{FF2B5EF4-FFF2-40B4-BE49-F238E27FC236}">
                  <a16:creationId xmlns:a16="http://schemas.microsoft.com/office/drawing/2014/main" id="{00000000-0008-0000-0300-0000C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14</xdr:row>
          <xdr:rowOff>219075</xdr:rowOff>
        </xdr:from>
        <xdr:to>
          <xdr:col>12</xdr:col>
          <xdr:colOff>361950</xdr:colOff>
          <xdr:row>14</xdr:row>
          <xdr:rowOff>457200</xdr:rowOff>
        </xdr:to>
        <xdr:sp macro="" textlink="">
          <xdr:nvSpPr>
            <xdr:cNvPr id="3276" name="Option Button 204" hidden="1">
              <a:extLst>
                <a:ext uri="{63B3BB69-23CF-44E3-9099-C40C66FF867C}">
                  <a14:compatExt spid="_x0000_s3276"/>
                </a:ext>
                <a:ext uri="{FF2B5EF4-FFF2-40B4-BE49-F238E27FC236}">
                  <a16:creationId xmlns:a16="http://schemas.microsoft.com/office/drawing/2014/main" id="{00000000-0008-0000-0300-0000C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14</xdr:row>
          <xdr:rowOff>219075</xdr:rowOff>
        </xdr:from>
        <xdr:to>
          <xdr:col>13</xdr:col>
          <xdr:colOff>361950</xdr:colOff>
          <xdr:row>14</xdr:row>
          <xdr:rowOff>457200</xdr:rowOff>
        </xdr:to>
        <xdr:sp macro="" textlink="">
          <xdr:nvSpPr>
            <xdr:cNvPr id="3277" name="Option Button 205" hidden="1">
              <a:extLst>
                <a:ext uri="{63B3BB69-23CF-44E3-9099-C40C66FF867C}">
                  <a14:compatExt spid="_x0000_s3277"/>
                </a:ext>
                <a:ext uri="{FF2B5EF4-FFF2-40B4-BE49-F238E27FC236}">
                  <a16:creationId xmlns:a16="http://schemas.microsoft.com/office/drawing/2014/main" id="{00000000-0008-0000-0300-0000C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15</xdr:row>
          <xdr:rowOff>0</xdr:rowOff>
        </xdr:from>
        <xdr:to>
          <xdr:col>14</xdr:col>
          <xdr:colOff>0</xdr:colOff>
          <xdr:row>16</xdr:row>
          <xdr:rowOff>0</xdr:rowOff>
        </xdr:to>
        <xdr:sp macro="" textlink="">
          <xdr:nvSpPr>
            <xdr:cNvPr id="3278" name="Group Box 206" hidden="1">
              <a:extLst>
                <a:ext uri="{63B3BB69-23CF-44E3-9099-C40C66FF867C}">
                  <a14:compatExt spid="_x0000_s3278"/>
                </a:ext>
                <a:ext uri="{FF2B5EF4-FFF2-40B4-BE49-F238E27FC236}">
                  <a16:creationId xmlns:a16="http://schemas.microsoft.com/office/drawing/2014/main" id="{00000000-0008-0000-0300-0000CE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15</xdr:row>
          <xdr:rowOff>219075</xdr:rowOff>
        </xdr:from>
        <xdr:to>
          <xdr:col>10</xdr:col>
          <xdr:colOff>342900</xdr:colOff>
          <xdr:row>15</xdr:row>
          <xdr:rowOff>457200</xdr:rowOff>
        </xdr:to>
        <xdr:sp macro="" textlink="">
          <xdr:nvSpPr>
            <xdr:cNvPr id="3279" name="Option Button 207" hidden="1">
              <a:extLst>
                <a:ext uri="{63B3BB69-23CF-44E3-9099-C40C66FF867C}">
                  <a14:compatExt spid="_x0000_s3279"/>
                </a:ext>
                <a:ext uri="{FF2B5EF4-FFF2-40B4-BE49-F238E27FC236}">
                  <a16:creationId xmlns:a16="http://schemas.microsoft.com/office/drawing/2014/main" id="{00000000-0008-0000-0300-0000C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15</xdr:row>
          <xdr:rowOff>219075</xdr:rowOff>
        </xdr:from>
        <xdr:to>
          <xdr:col>11</xdr:col>
          <xdr:colOff>361950</xdr:colOff>
          <xdr:row>15</xdr:row>
          <xdr:rowOff>457200</xdr:rowOff>
        </xdr:to>
        <xdr:sp macro="" textlink="">
          <xdr:nvSpPr>
            <xdr:cNvPr id="3280" name="Option Button 208" hidden="1">
              <a:extLst>
                <a:ext uri="{63B3BB69-23CF-44E3-9099-C40C66FF867C}">
                  <a14:compatExt spid="_x0000_s3280"/>
                </a:ext>
                <a:ext uri="{FF2B5EF4-FFF2-40B4-BE49-F238E27FC236}">
                  <a16:creationId xmlns:a16="http://schemas.microsoft.com/office/drawing/2014/main" id="{00000000-0008-0000-0300-0000D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15</xdr:row>
          <xdr:rowOff>219075</xdr:rowOff>
        </xdr:from>
        <xdr:to>
          <xdr:col>12</xdr:col>
          <xdr:colOff>361950</xdr:colOff>
          <xdr:row>15</xdr:row>
          <xdr:rowOff>457200</xdr:rowOff>
        </xdr:to>
        <xdr:sp macro="" textlink="">
          <xdr:nvSpPr>
            <xdr:cNvPr id="3281" name="Option Button 209" hidden="1">
              <a:extLst>
                <a:ext uri="{63B3BB69-23CF-44E3-9099-C40C66FF867C}">
                  <a14:compatExt spid="_x0000_s3281"/>
                </a:ext>
                <a:ext uri="{FF2B5EF4-FFF2-40B4-BE49-F238E27FC236}">
                  <a16:creationId xmlns:a16="http://schemas.microsoft.com/office/drawing/2014/main" id="{00000000-0008-0000-0300-0000D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15</xdr:row>
          <xdr:rowOff>219075</xdr:rowOff>
        </xdr:from>
        <xdr:to>
          <xdr:col>13</xdr:col>
          <xdr:colOff>361950</xdr:colOff>
          <xdr:row>15</xdr:row>
          <xdr:rowOff>457200</xdr:rowOff>
        </xdr:to>
        <xdr:sp macro="" textlink="">
          <xdr:nvSpPr>
            <xdr:cNvPr id="3282" name="Option Button 210" hidden="1">
              <a:extLst>
                <a:ext uri="{63B3BB69-23CF-44E3-9099-C40C66FF867C}">
                  <a14:compatExt spid="_x0000_s3282"/>
                </a:ext>
                <a:ext uri="{FF2B5EF4-FFF2-40B4-BE49-F238E27FC236}">
                  <a16:creationId xmlns:a16="http://schemas.microsoft.com/office/drawing/2014/main" id="{00000000-0008-0000-0300-0000D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16</xdr:row>
          <xdr:rowOff>0</xdr:rowOff>
        </xdr:from>
        <xdr:to>
          <xdr:col>14</xdr:col>
          <xdr:colOff>0</xdr:colOff>
          <xdr:row>17</xdr:row>
          <xdr:rowOff>0</xdr:rowOff>
        </xdr:to>
        <xdr:sp macro="" textlink="">
          <xdr:nvSpPr>
            <xdr:cNvPr id="3283" name="Group Box 211" hidden="1">
              <a:extLst>
                <a:ext uri="{63B3BB69-23CF-44E3-9099-C40C66FF867C}">
                  <a14:compatExt spid="_x0000_s3283"/>
                </a:ext>
                <a:ext uri="{FF2B5EF4-FFF2-40B4-BE49-F238E27FC236}">
                  <a16:creationId xmlns:a16="http://schemas.microsoft.com/office/drawing/2014/main" id="{00000000-0008-0000-0300-0000D3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16</xdr:row>
          <xdr:rowOff>219075</xdr:rowOff>
        </xdr:from>
        <xdr:to>
          <xdr:col>10</xdr:col>
          <xdr:colOff>342900</xdr:colOff>
          <xdr:row>16</xdr:row>
          <xdr:rowOff>457200</xdr:rowOff>
        </xdr:to>
        <xdr:sp macro="" textlink="">
          <xdr:nvSpPr>
            <xdr:cNvPr id="3284" name="Option Button 212" hidden="1">
              <a:extLst>
                <a:ext uri="{63B3BB69-23CF-44E3-9099-C40C66FF867C}">
                  <a14:compatExt spid="_x0000_s3284"/>
                </a:ext>
                <a:ext uri="{FF2B5EF4-FFF2-40B4-BE49-F238E27FC236}">
                  <a16:creationId xmlns:a16="http://schemas.microsoft.com/office/drawing/2014/main" id="{00000000-0008-0000-0300-0000D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16</xdr:row>
          <xdr:rowOff>219075</xdr:rowOff>
        </xdr:from>
        <xdr:to>
          <xdr:col>11</xdr:col>
          <xdr:colOff>361950</xdr:colOff>
          <xdr:row>16</xdr:row>
          <xdr:rowOff>457200</xdr:rowOff>
        </xdr:to>
        <xdr:sp macro="" textlink="">
          <xdr:nvSpPr>
            <xdr:cNvPr id="3285" name="Option Button 213" hidden="1">
              <a:extLst>
                <a:ext uri="{63B3BB69-23CF-44E3-9099-C40C66FF867C}">
                  <a14:compatExt spid="_x0000_s3285"/>
                </a:ext>
                <a:ext uri="{FF2B5EF4-FFF2-40B4-BE49-F238E27FC236}">
                  <a16:creationId xmlns:a16="http://schemas.microsoft.com/office/drawing/2014/main" id="{00000000-0008-0000-0300-0000D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16</xdr:row>
          <xdr:rowOff>219075</xdr:rowOff>
        </xdr:from>
        <xdr:to>
          <xdr:col>12</xdr:col>
          <xdr:colOff>361950</xdr:colOff>
          <xdr:row>16</xdr:row>
          <xdr:rowOff>457200</xdr:rowOff>
        </xdr:to>
        <xdr:sp macro="" textlink="">
          <xdr:nvSpPr>
            <xdr:cNvPr id="3286" name="Option Button 214" hidden="1">
              <a:extLst>
                <a:ext uri="{63B3BB69-23CF-44E3-9099-C40C66FF867C}">
                  <a14:compatExt spid="_x0000_s3286"/>
                </a:ext>
                <a:ext uri="{FF2B5EF4-FFF2-40B4-BE49-F238E27FC236}">
                  <a16:creationId xmlns:a16="http://schemas.microsoft.com/office/drawing/2014/main" id="{00000000-0008-0000-0300-0000D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16</xdr:row>
          <xdr:rowOff>219075</xdr:rowOff>
        </xdr:from>
        <xdr:to>
          <xdr:col>13</xdr:col>
          <xdr:colOff>361950</xdr:colOff>
          <xdr:row>16</xdr:row>
          <xdr:rowOff>457200</xdr:rowOff>
        </xdr:to>
        <xdr:sp macro="" textlink="">
          <xdr:nvSpPr>
            <xdr:cNvPr id="3287" name="Option Button 215" hidden="1">
              <a:extLst>
                <a:ext uri="{63B3BB69-23CF-44E3-9099-C40C66FF867C}">
                  <a14:compatExt spid="_x0000_s3287"/>
                </a:ext>
                <a:ext uri="{FF2B5EF4-FFF2-40B4-BE49-F238E27FC236}">
                  <a16:creationId xmlns:a16="http://schemas.microsoft.com/office/drawing/2014/main" id="{00000000-0008-0000-0300-0000D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17</xdr:row>
          <xdr:rowOff>619125</xdr:rowOff>
        </xdr:from>
        <xdr:to>
          <xdr:col>14</xdr:col>
          <xdr:colOff>0</xdr:colOff>
          <xdr:row>18</xdr:row>
          <xdr:rowOff>619125</xdr:rowOff>
        </xdr:to>
        <xdr:sp macro="" textlink="">
          <xdr:nvSpPr>
            <xdr:cNvPr id="3288" name="Group Box 216" hidden="1">
              <a:extLst>
                <a:ext uri="{63B3BB69-23CF-44E3-9099-C40C66FF867C}">
                  <a14:compatExt spid="_x0000_s3288"/>
                </a:ext>
                <a:ext uri="{FF2B5EF4-FFF2-40B4-BE49-F238E27FC236}">
                  <a16:creationId xmlns:a16="http://schemas.microsoft.com/office/drawing/2014/main" id="{00000000-0008-0000-0300-0000D8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18</xdr:row>
          <xdr:rowOff>219075</xdr:rowOff>
        </xdr:from>
        <xdr:to>
          <xdr:col>10</xdr:col>
          <xdr:colOff>342900</xdr:colOff>
          <xdr:row>18</xdr:row>
          <xdr:rowOff>457200</xdr:rowOff>
        </xdr:to>
        <xdr:sp macro="" textlink="">
          <xdr:nvSpPr>
            <xdr:cNvPr id="3289" name="Option Button 217" hidden="1">
              <a:extLst>
                <a:ext uri="{63B3BB69-23CF-44E3-9099-C40C66FF867C}">
                  <a14:compatExt spid="_x0000_s3289"/>
                </a:ext>
                <a:ext uri="{FF2B5EF4-FFF2-40B4-BE49-F238E27FC236}">
                  <a16:creationId xmlns:a16="http://schemas.microsoft.com/office/drawing/2014/main" id="{00000000-0008-0000-0300-0000D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18</xdr:row>
          <xdr:rowOff>219075</xdr:rowOff>
        </xdr:from>
        <xdr:to>
          <xdr:col>11</xdr:col>
          <xdr:colOff>361950</xdr:colOff>
          <xdr:row>18</xdr:row>
          <xdr:rowOff>457200</xdr:rowOff>
        </xdr:to>
        <xdr:sp macro="" textlink="">
          <xdr:nvSpPr>
            <xdr:cNvPr id="3290" name="Option Button 218" hidden="1">
              <a:extLst>
                <a:ext uri="{63B3BB69-23CF-44E3-9099-C40C66FF867C}">
                  <a14:compatExt spid="_x0000_s3290"/>
                </a:ext>
                <a:ext uri="{FF2B5EF4-FFF2-40B4-BE49-F238E27FC236}">
                  <a16:creationId xmlns:a16="http://schemas.microsoft.com/office/drawing/2014/main" id="{00000000-0008-0000-0300-0000D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18</xdr:row>
          <xdr:rowOff>219075</xdr:rowOff>
        </xdr:from>
        <xdr:to>
          <xdr:col>12</xdr:col>
          <xdr:colOff>361950</xdr:colOff>
          <xdr:row>18</xdr:row>
          <xdr:rowOff>457200</xdr:rowOff>
        </xdr:to>
        <xdr:sp macro="" textlink="">
          <xdr:nvSpPr>
            <xdr:cNvPr id="3291" name="Option Button 219" hidden="1">
              <a:extLst>
                <a:ext uri="{63B3BB69-23CF-44E3-9099-C40C66FF867C}">
                  <a14:compatExt spid="_x0000_s3291"/>
                </a:ext>
                <a:ext uri="{FF2B5EF4-FFF2-40B4-BE49-F238E27FC236}">
                  <a16:creationId xmlns:a16="http://schemas.microsoft.com/office/drawing/2014/main" id="{00000000-0008-0000-0300-0000D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18</xdr:row>
          <xdr:rowOff>219075</xdr:rowOff>
        </xdr:from>
        <xdr:to>
          <xdr:col>13</xdr:col>
          <xdr:colOff>361950</xdr:colOff>
          <xdr:row>18</xdr:row>
          <xdr:rowOff>457200</xdr:rowOff>
        </xdr:to>
        <xdr:sp macro="" textlink="">
          <xdr:nvSpPr>
            <xdr:cNvPr id="3292" name="Option Button 220" hidden="1">
              <a:extLst>
                <a:ext uri="{63B3BB69-23CF-44E3-9099-C40C66FF867C}">
                  <a14:compatExt spid="_x0000_s3292"/>
                </a:ext>
                <a:ext uri="{FF2B5EF4-FFF2-40B4-BE49-F238E27FC236}">
                  <a16:creationId xmlns:a16="http://schemas.microsoft.com/office/drawing/2014/main" id="{00000000-0008-0000-0300-0000D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17</xdr:row>
          <xdr:rowOff>0</xdr:rowOff>
        </xdr:from>
        <xdr:to>
          <xdr:col>14</xdr:col>
          <xdr:colOff>0</xdr:colOff>
          <xdr:row>18</xdr:row>
          <xdr:rowOff>9525</xdr:rowOff>
        </xdr:to>
        <xdr:sp macro="" textlink="">
          <xdr:nvSpPr>
            <xdr:cNvPr id="3293" name="Group Box 221" hidden="1">
              <a:extLst>
                <a:ext uri="{63B3BB69-23CF-44E3-9099-C40C66FF867C}">
                  <a14:compatExt spid="_x0000_s3293"/>
                </a:ext>
                <a:ext uri="{FF2B5EF4-FFF2-40B4-BE49-F238E27FC236}">
                  <a16:creationId xmlns:a16="http://schemas.microsoft.com/office/drawing/2014/main" id="{00000000-0008-0000-0300-0000DD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17</xdr:row>
          <xdr:rowOff>219075</xdr:rowOff>
        </xdr:from>
        <xdr:to>
          <xdr:col>10</xdr:col>
          <xdr:colOff>342900</xdr:colOff>
          <xdr:row>17</xdr:row>
          <xdr:rowOff>457200</xdr:rowOff>
        </xdr:to>
        <xdr:sp macro="" textlink="">
          <xdr:nvSpPr>
            <xdr:cNvPr id="3294" name="Option Button 222" hidden="1">
              <a:extLst>
                <a:ext uri="{63B3BB69-23CF-44E3-9099-C40C66FF867C}">
                  <a14:compatExt spid="_x0000_s3294"/>
                </a:ext>
                <a:ext uri="{FF2B5EF4-FFF2-40B4-BE49-F238E27FC236}">
                  <a16:creationId xmlns:a16="http://schemas.microsoft.com/office/drawing/2014/main" id="{00000000-0008-0000-0300-0000D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17</xdr:row>
          <xdr:rowOff>219075</xdr:rowOff>
        </xdr:from>
        <xdr:to>
          <xdr:col>11</xdr:col>
          <xdr:colOff>361950</xdr:colOff>
          <xdr:row>17</xdr:row>
          <xdr:rowOff>457200</xdr:rowOff>
        </xdr:to>
        <xdr:sp macro="" textlink="">
          <xdr:nvSpPr>
            <xdr:cNvPr id="3295" name="Option Button 223" hidden="1">
              <a:extLst>
                <a:ext uri="{63B3BB69-23CF-44E3-9099-C40C66FF867C}">
                  <a14:compatExt spid="_x0000_s3295"/>
                </a:ext>
                <a:ext uri="{FF2B5EF4-FFF2-40B4-BE49-F238E27FC236}">
                  <a16:creationId xmlns:a16="http://schemas.microsoft.com/office/drawing/2014/main" id="{00000000-0008-0000-0300-0000D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17</xdr:row>
          <xdr:rowOff>219075</xdr:rowOff>
        </xdr:from>
        <xdr:to>
          <xdr:col>12</xdr:col>
          <xdr:colOff>361950</xdr:colOff>
          <xdr:row>17</xdr:row>
          <xdr:rowOff>457200</xdr:rowOff>
        </xdr:to>
        <xdr:sp macro="" textlink="">
          <xdr:nvSpPr>
            <xdr:cNvPr id="3296" name="Option Button 224" hidden="1">
              <a:extLst>
                <a:ext uri="{63B3BB69-23CF-44E3-9099-C40C66FF867C}">
                  <a14:compatExt spid="_x0000_s3296"/>
                </a:ext>
                <a:ext uri="{FF2B5EF4-FFF2-40B4-BE49-F238E27FC236}">
                  <a16:creationId xmlns:a16="http://schemas.microsoft.com/office/drawing/2014/main" id="{00000000-0008-0000-0300-0000E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17</xdr:row>
          <xdr:rowOff>219075</xdr:rowOff>
        </xdr:from>
        <xdr:to>
          <xdr:col>13</xdr:col>
          <xdr:colOff>361950</xdr:colOff>
          <xdr:row>17</xdr:row>
          <xdr:rowOff>457200</xdr:rowOff>
        </xdr:to>
        <xdr:sp macro="" textlink="">
          <xdr:nvSpPr>
            <xdr:cNvPr id="3297" name="Option Button 225" hidden="1">
              <a:extLst>
                <a:ext uri="{63B3BB69-23CF-44E3-9099-C40C66FF867C}">
                  <a14:compatExt spid="_x0000_s3297"/>
                </a:ext>
                <a:ext uri="{FF2B5EF4-FFF2-40B4-BE49-F238E27FC236}">
                  <a16:creationId xmlns:a16="http://schemas.microsoft.com/office/drawing/2014/main" id="{00000000-0008-0000-0300-0000E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18</xdr:row>
          <xdr:rowOff>619125</xdr:rowOff>
        </xdr:from>
        <xdr:to>
          <xdr:col>14</xdr:col>
          <xdr:colOff>0</xdr:colOff>
          <xdr:row>19</xdr:row>
          <xdr:rowOff>619125</xdr:rowOff>
        </xdr:to>
        <xdr:sp macro="" textlink="">
          <xdr:nvSpPr>
            <xdr:cNvPr id="3298" name="Group Box 226" hidden="1">
              <a:extLst>
                <a:ext uri="{63B3BB69-23CF-44E3-9099-C40C66FF867C}">
                  <a14:compatExt spid="_x0000_s3298"/>
                </a:ext>
                <a:ext uri="{FF2B5EF4-FFF2-40B4-BE49-F238E27FC236}">
                  <a16:creationId xmlns:a16="http://schemas.microsoft.com/office/drawing/2014/main" id="{00000000-0008-0000-0300-0000E2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19</xdr:row>
          <xdr:rowOff>219075</xdr:rowOff>
        </xdr:from>
        <xdr:to>
          <xdr:col>10</xdr:col>
          <xdr:colOff>342900</xdr:colOff>
          <xdr:row>19</xdr:row>
          <xdr:rowOff>457200</xdr:rowOff>
        </xdr:to>
        <xdr:sp macro="" textlink="">
          <xdr:nvSpPr>
            <xdr:cNvPr id="3299" name="Option Button 227" hidden="1">
              <a:extLst>
                <a:ext uri="{63B3BB69-23CF-44E3-9099-C40C66FF867C}">
                  <a14:compatExt spid="_x0000_s3299"/>
                </a:ext>
                <a:ext uri="{FF2B5EF4-FFF2-40B4-BE49-F238E27FC236}">
                  <a16:creationId xmlns:a16="http://schemas.microsoft.com/office/drawing/2014/main" id="{00000000-0008-0000-0300-0000E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19</xdr:row>
          <xdr:rowOff>219075</xdr:rowOff>
        </xdr:from>
        <xdr:to>
          <xdr:col>11</xdr:col>
          <xdr:colOff>361950</xdr:colOff>
          <xdr:row>19</xdr:row>
          <xdr:rowOff>457200</xdr:rowOff>
        </xdr:to>
        <xdr:sp macro="" textlink="">
          <xdr:nvSpPr>
            <xdr:cNvPr id="3300" name="Option Button 228" hidden="1">
              <a:extLst>
                <a:ext uri="{63B3BB69-23CF-44E3-9099-C40C66FF867C}">
                  <a14:compatExt spid="_x0000_s3300"/>
                </a:ext>
                <a:ext uri="{FF2B5EF4-FFF2-40B4-BE49-F238E27FC236}">
                  <a16:creationId xmlns:a16="http://schemas.microsoft.com/office/drawing/2014/main" id="{00000000-0008-0000-0300-0000E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19</xdr:row>
          <xdr:rowOff>219075</xdr:rowOff>
        </xdr:from>
        <xdr:to>
          <xdr:col>12</xdr:col>
          <xdr:colOff>361950</xdr:colOff>
          <xdr:row>19</xdr:row>
          <xdr:rowOff>457200</xdr:rowOff>
        </xdr:to>
        <xdr:sp macro="" textlink="">
          <xdr:nvSpPr>
            <xdr:cNvPr id="3301" name="Option Button 229" hidden="1">
              <a:extLst>
                <a:ext uri="{63B3BB69-23CF-44E3-9099-C40C66FF867C}">
                  <a14:compatExt spid="_x0000_s3301"/>
                </a:ext>
                <a:ext uri="{FF2B5EF4-FFF2-40B4-BE49-F238E27FC236}">
                  <a16:creationId xmlns:a16="http://schemas.microsoft.com/office/drawing/2014/main" id="{00000000-0008-0000-0300-0000E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19</xdr:row>
          <xdr:rowOff>219075</xdr:rowOff>
        </xdr:from>
        <xdr:to>
          <xdr:col>13</xdr:col>
          <xdr:colOff>361950</xdr:colOff>
          <xdr:row>19</xdr:row>
          <xdr:rowOff>457200</xdr:rowOff>
        </xdr:to>
        <xdr:sp macro="" textlink="">
          <xdr:nvSpPr>
            <xdr:cNvPr id="3302" name="Option Button 230" hidden="1">
              <a:extLst>
                <a:ext uri="{63B3BB69-23CF-44E3-9099-C40C66FF867C}">
                  <a14:compatExt spid="_x0000_s3302"/>
                </a:ext>
                <a:ext uri="{FF2B5EF4-FFF2-40B4-BE49-F238E27FC236}">
                  <a16:creationId xmlns:a16="http://schemas.microsoft.com/office/drawing/2014/main" id="{00000000-0008-0000-0300-0000E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19</xdr:row>
          <xdr:rowOff>628650</xdr:rowOff>
        </xdr:from>
        <xdr:to>
          <xdr:col>14</xdr:col>
          <xdr:colOff>0</xdr:colOff>
          <xdr:row>20</xdr:row>
          <xdr:rowOff>628650</xdr:rowOff>
        </xdr:to>
        <xdr:sp macro="" textlink="">
          <xdr:nvSpPr>
            <xdr:cNvPr id="3303" name="Group Box 231" hidden="1">
              <a:extLst>
                <a:ext uri="{63B3BB69-23CF-44E3-9099-C40C66FF867C}">
                  <a14:compatExt spid="_x0000_s3303"/>
                </a:ext>
                <a:ext uri="{FF2B5EF4-FFF2-40B4-BE49-F238E27FC236}">
                  <a16:creationId xmlns:a16="http://schemas.microsoft.com/office/drawing/2014/main" id="{00000000-0008-0000-0300-0000E7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20</xdr:row>
          <xdr:rowOff>219075</xdr:rowOff>
        </xdr:from>
        <xdr:to>
          <xdr:col>10</xdr:col>
          <xdr:colOff>342900</xdr:colOff>
          <xdr:row>20</xdr:row>
          <xdr:rowOff>457200</xdr:rowOff>
        </xdr:to>
        <xdr:sp macro="" textlink="">
          <xdr:nvSpPr>
            <xdr:cNvPr id="3304" name="Option Button 232" hidden="1">
              <a:extLst>
                <a:ext uri="{63B3BB69-23CF-44E3-9099-C40C66FF867C}">
                  <a14:compatExt spid="_x0000_s3304"/>
                </a:ext>
                <a:ext uri="{FF2B5EF4-FFF2-40B4-BE49-F238E27FC236}">
                  <a16:creationId xmlns:a16="http://schemas.microsoft.com/office/drawing/2014/main" id="{00000000-0008-0000-0300-0000E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20</xdr:row>
          <xdr:rowOff>219075</xdr:rowOff>
        </xdr:from>
        <xdr:to>
          <xdr:col>11</xdr:col>
          <xdr:colOff>361950</xdr:colOff>
          <xdr:row>20</xdr:row>
          <xdr:rowOff>457200</xdr:rowOff>
        </xdr:to>
        <xdr:sp macro="" textlink="">
          <xdr:nvSpPr>
            <xdr:cNvPr id="3305" name="Option Button 233" hidden="1">
              <a:extLst>
                <a:ext uri="{63B3BB69-23CF-44E3-9099-C40C66FF867C}">
                  <a14:compatExt spid="_x0000_s3305"/>
                </a:ext>
                <a:ext uri="{FF2B5EF4-FFF2-40B4-BE49-F238E27FC236}">
                  <a16:creationId xmlns:a16="http://schemas.microsoft.com/office/drawing/2014/main" id="{00000000-0008-0000-0300-0000E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20</xdr:row>
          <xdr:rowOff>219075</xdr:rowOff>
        </xdr:from>
        <xdr:to>
          <xdr:col>12</xdr:col>
          <xdr:colOff>361950</xdr:colOff>
          <xdr:row>20</xdr:row>
          <xdr:rowOff>457200</xdr:rowOff>
        </xdr:to>
        <xdr:sp macro="" textlink="">
          <xdr:nvSpPr>
            <xdr:cNvPr id="3306" name="Option Button 234" hidden="1">
              <a:extLst>
                <a:ext uri="{63B3BB69-23CF-44E3-9099-C40C66FF867C}">
                  <a14:compatExt spid="_x0000_s3306"/>
                </a:ext>
                <a:ext uri="{FF2B5EF4-FFF2-40B4-BE49-F238E27FC236}">
                  <a16:creationId xmlns:a16="http://schemas.microsoft.com/office/drawing/2014/main" id="{00000000-0008-0000-0300-0000E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20</xdr:row>
          <xdr:rowOff>219075</xdr:rowOff>
        </xdr:from>
        <xdr:to>
          <xdr:col>13</xdr:col>
          <xdr:colOff>361950</xdr:colOff>
          <xdr:row>20</xdr:row>
          <xdr:rowOff>457200</xdr:rowOff>
        </xdr:to>
        <xdr:sp macro="" textlink="">
          <xdr:nvSpPr>
            <xdr:cNvPr id="3307" name="Option Button 235" hidden="1">
              <a:extLst>
                <a:ext uri="{63B3BB69-23CF-44E3-9099-C40C66FF867C}">
                  <a14:compatExt spid="_x0000_s3307"/>
                </a:ext>
                <a:ext uri="{FF2B5EF4-FFF2-40B4-BE49-F238E27FC236}">
                  <a16:creationId xmlns:a16="http://schemas.microsoft.com/office/drawing/2014/main" id="{00000000-0008-0000-0300-0000E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20</xdr:row>
          <xdr:rowOff>628650</xdr:rowOff>
        </xdr:from>
        <xdr:to>
          <xdr:col>14</xdr:col>
          <xdr:colOff>0</xdr:colOff>
          <xdr:row>21</xdr:row>
          <xdr:rowOff>476250</xdr:rowOff>
        </xdr:to>
        <xdr:sp macro="" textlink="">
          <xdr:nvSpPr>
            <xdr:cNvPr id="3308" name="Group Box 236" hidden="1">
              <a:extLst>
                <a:ext uri="{63B3BB69-23CF-44E3-9099-C40C66FF867C}">
                  <a14:compatExt spid="_x0000_s3308"/>
                </a:ext>
                <a:ext uri="{FF2B5EF4-FFF2-40B4-BE49-F238E27FC236}">
                  <a16:creationId xmlns:a16="http://schemas.microsoft.com/office/drawing/2014/main" id="{00000000-0008-0000-0300-0000EC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21</xdr:row>
          <xdr:rowOff>219075</xdr:rowOff>
        </xdr:from>
        <xdr:to>
          <xdr:col>10</xdr:col>
          <xdr:colOff>342900</xdr:colOff>
          <xdr:row>21</xdr:row>
          <xdr:rowOff>457200</xdr:rowOff>
        </xdr:to>
        <xdr:sp macro="" textlink="">
          <xdr:nvSpPr>
            <xdr:cNvPr id="3309" name="Option Button 237" hidden="1">
              <a:extLst>
                <a:ext uri="{63B3BB69-23CF-44E3-9099-C40C66FF867C}">
                  <a14:compatExt spid="_x0000_s3309"/>
                </a:ext>
                <a:ext uri="{FF2B5EF4-FFF2-40B4-BE49-F238E27FC236}">
                  <a16:creationId xmlns:a16="http://schemas.microsoft.com/office/drawing/2014/main" id="{00000000-0008-0000-0300-0000E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21</xdr:row>
          <xdr:rowOff>219075</xdr:rowOff>
        </xdr:from>
        <xdr:to>
          <xdr:col>11</xdr:col>
          <xdr:colOff>361950</xdr:colOff>
          <xdr:row>21</xdr:row>
          <xdr:rowOff>457200</xdr:rowOff>
        </xdr:to>
        <xdr:sp macro="" textlink="">
          <xdr:nvSpPr>
            <xdr:cNvPr id="3310" name="Option Button 238" hidden="1">
              <a:extLst>
                <a:ext uri="{63B3BB69-23CF-44E3-9099-C40C66FF867C}">
                  <a14:compatExt spid="_x0000_s3310"/>
                </a:ext>
                <a:ext uri="{FF2B5EF4-FFF2-40B4-BE49-F238E27FC236}">
                  <a16:creationId xmlns:a16="http://schemas.microsoft.com/office/drawing/2014/main" id="{00000000-0008-0000-0300-0000E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21</xdr:row>
          <xdr:rowOff>219075</xdr:rowOff>
        </xdr:from>
        <xdr:to>
          <xdr:col>12</xdr:col>
          <xdr:colOff>361950</xdr:colOff>
          <xdr:row>21</xdr:row>
          <xdr:rowOff>457200</xdr:rowOff>
        </xdr:to>
        <xdr:sp macro="" textlink="">
          <xdr:nvSpPr>
            <xdr:cNvPr id="3311" name="Option Button 239" hidden="1">
              <a:extLst>
                <a:ext uri="{63B3BB69-23CF-44E3-9099-C40C66FF867C}">
                  <a14:compatExt spid="_x0000_s3311"/>
                </a:ext>
                <a:ext uri="{FF2B5EF4-FFF2-40B4-BE49-F238E27FC236}">
                  <a16:creationId xmlns:a16="http://schemas.microsoft.com/office/drawing/2014/main" id="{00000000-0008-0000-0300-0000E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21</xdr:row>
          <xdr:rowOff>219075</xdr:rowOff>
        </xdr:from>
        <xdr:to>
          <xdr:col>13</xdr:col>
          <xdr:colOff>361950</xdr:colOff>
          <xdr:row>21</xdr:row>
          <xdr:rowOff>457200</xdr:rowOff>
        </xdr:to>
        <xdr:sp macro="" textlink="">
          <xdr:nvSpPr>
            <xdr:cNvPr id="3312" name="Option Button 240" hidden="1">
              <a:extLst>
                <a:ext uri="{63B3BB69-23CF-44E3-9099-C40C66FF867C}">
                  <a14:compatExt spid="_x0000_s3312"/>
                </a:ext>
                <a:ext uri="{FF2B5EF4-FFF2-40B4-BE49-F238E27FC236}">
                  <a16:creationId xmlns:a16="http://schemas.microsoft.com/office/drawing/2014/main" id="{00000000-0008-0000-0300-0000F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21</xdr:row>
          <xdr:rowOff>619125</xdr:rowOff>
        </xdr:from>
        <xdr:to>
          <xdr:col>14</xdr:col>
          <xdr:colOff>0</xdr:colOff>
          <xdr:row>22</xdr:row>
          <xdr:rowOff>619125</xdr:rowOff>
        </xdr:to>
        <xdr:sp macro="" textlink="">
          <xdr:nvSpPr>
            <xdr:cNvPr id="3313" name="Group Box 241" hidden="1">
              <a:extLst>
                <a:ext uri="{63B3BB69-23CF-44E3-9099-C40C66FF867C}">
                  <a14:compatExt spid="_x0000_s3313"/>
                </a:ext>
                <a:ext uri="{FF2B5EF4-FFF2-40B4-BE49-F238E27FC236}">
                  <a16:creationId xmlns:a16="http://schemas.microsoft.com/office/drawing/2014/main" id="{00000000-0008-0000-0300-0000F1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22</xdr:row>
          <xdr:rowOff>219075</xdr:rowOff>
        </xdr:from>
        <xdr:to>
          <xdr:col>10</xdr:col>
          <xdr:colOff>342900</xdr:colOff>
          <xdr:row>22</xdr:row>
          <xdr:rowOff>457200</xdr:rowOff>
        </xdr:to>
        <xdr:sp macro="" textlink="">
          <xdr:nvSpPr>
            <xdr:cNvPr id="3314" name="Option Button 242" hidden="1">
              <a:extLst>
                <a:ext uri="{63B3BB69-23CF-44E3-9099-C40C66FF867C}">
                  <a14:compatExt spid="_x0000_s3314"/>
                </a:ext>
                <a:ext uri="{FF2B5EF4-FFF2-40B4-BE49-F238E27FC236}">
                  <a16:creationId xmlns:a16="http://schemas.microsoft.com/office/drawing/2014/main" id="{00000000-0008-0000-0300-0000F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22</xdr:row>
          <xdr:rowOff>219075</xdr:rowOff>
        </xdr:from>
        <xdr:to>
          <xdr:col>11</xdr:col>
          <xdr:colOff>361950</xdr:colOff>
          <xdr:row>22</xdr:row>
          <xdr:rowOff>457200</xdr:rowOff>
        </xdr:to>
        <xdr:sp macro="" textlink="">
          <xdr:nvSpPr>
            <xdr:cNvPr id="3315" name="Option Button 243" hidden="1">
              <a:extLst>
                <a:ext uri="{63B3BB69-23CF-44E3-9099-C40C66FF867C}">
                  <a14:compatExt spid="_x0000_s3315"/>
                </a:ext>
                <a:ext uri="{FF2B5EF4-FFF2-40B4-BE49-F238E27FC236}">
                  <a16:creationId xmlns:a16="http://schemas.microsoft.com/office/drawing/2014/main" id="{00000000-0008-0000-0300-0000F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22</xdr:row>
          <xdr:rowOff>219075</xdr:rowOff>
        </xdr:from>
        <xdr:to>
          <xdr:col>12</xdr:col>
          <xdr:colOff>361950</xdr:colOff>
          <xdr:row>22</xdr:row>
          <xdr:rowOff>457200</xdr:rowOff>
        </xdr:to>
        <xdr:sp macro="" textlink="">
          <xdr:nvSpPr>
            <xdr:cNvPr id="3316" name="Option Button 244" hidden="1">
              <a:extLst>
                <a:ext uri="{63B3BB69-23CF-44E3-9099-C40C66FF867C}">
                  <a14:compatExt spid="_x0000_s3316"/>
                </a:ext>
                <a:ext uri="{FF2B5EF4-FFF2-40B4-BE49-F238E27FC236}">
                  <a16:creationId xmlns:a16="http://schemas.microsoft.com/office/drawing/2014/main" id="{00000000-0008-0000-0300-0000F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22</xdr:row>
          <xdr:rowOff>219075</xdr:rowOff>
        </xdr:from>
        <xdr:to>
          <xdr:col>13</xdr:col>
          <xdr:colOff>361950</xdr:colOff>
          <xdr:row>22</xdr:row>
          <xdr:rowOff>457200</xdr:rowOff>
        </xdr:to>
        <xdr:sp macro="" textlink="">
          <xdr:nvSpPr>
            <xdr:cNvPr id="3317" name="Option Button 245" hidden="1">
              <a:extLst>
                <a:ext uri="{63B3BB69-23CF-44E3-9099-C40C66FF867C}">
                  <a14:compatExt spid="_x0000_s3317"/>
                </a:ext>
                <a:ext uri="{FF2B5EF4-FFF2-40B4-BE49-F238E27FC236}">
                  <a16:creationId xmlns:a16="http://schemas.microsoft.com/office/drawing/2014/main" id="{00000000-0008-0000-0300-0000F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26</xdr:row>
          <xdr:rowOff>0</xdr:rowOff>
        </xdr:from>
        <xdr:to>
          <xdr:col>14</xdr:col>
          <xdr:colOff>0</xdr:colOff>
          <xdr:row>27</xdr:row>
          <xdr:rowOff>0</xdr:rowOff>
        </xdr:to>
        <xdr:sp macro="" textlink="">
          <xdr:nvSpPr>
            <xdr:cNvPr id="3318" name="Group Box 246" hidden="1">
              <a:extLst>
                <a:ext uri="{63B3BB69-23CF-44E3-9099-C40C66FF867C}">
                  <a14:compatExt spid="_x0000_s3318"/>
                </a:ext>
                <a:ext uri="{FF2B5EF4-FFF2-40B4-BE49-F238E27FC236}">
                  <a16:creationId xmlns:a16="http://schemas.microsoft.com/office/drawing/2014/main" id="{00000000-0008-0000-0300-0000F6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26</xdr:row>
          <xdr:rowOff>219075</xdr:rowOff>
        </xdr:from>
        <xdr:to>
          <xdr:col>10</xdr:col>
          <xdr:colOff>342900</xdr:colOff>
          <xdr:row>26</xdr:row>
          <xdr:rowOff>457200</xdr:rowOff>
        </xdr:to>
        <xdr:sp macro="" textlink="">
          <xdr:nvSpPr>
            <xdr:cNvPr id="3319" name="Option Button 247" hidden="1">
              <a:extLst>
                <a:ext uri="{63B3BB69-23CF-44E3-9099-C40C66FF867C}">
                  <a14:compatExt spid="_x0000_s3319"/>
                </a:ext>
                <a:ext uri="{FF2B5EF4-FFF2-40B4-BE49-F238E27FC236}">
                  <a16:creationId xmlns:a16="http://schemas.microsoft.com/office/drawing/2014/main" id="{00000000-0008-0000-0300-0000F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26</xdr:row>
          <xdr:rowOff>219075</xdr:rowOff>
        </xdr:from>
        <xdr:to>
          <xdr:col>11</xdr:col>
          <xdr:colOff>361950</xdr:colOff>
          <xdr:row>26</xdr:row>
          <xdr:rowOff>457200</xdr:rowOff>
        </xdr:to>
        <xdr:sp macro="" textlink="">
          <xdr:nvSpPr>
            <xdr:cNvPr id="3320" name="Option Button 248" hidden="1">
              <a:extLst>
                <a:ext uri="{63B3BB69-23CF-44E3-9099-C40C66FF867C}">
                  <a14:compatExt spid="_x0000_s3320"/>
                </a:ext>
                <a:ext uri="{FF2B5EF4-FFF2-40B4-BE49-F238E27FC236}">
                  <a16:creationId xmlns:a16="http://schemas.microsoft.com/office/drawing/2014/main" id="{00000000-0008-0000-0300-0000F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26</xdr:row>
          <xdr:rowOff>219075</xdr:rowOff>
        </xdr:from>
        <xdr:to>
          <xdr:col>12</xdr:col>
          <xdr:colOff>361950</xdr:colOff>
          <xdr:row>26</xdr:row>
          <xdr:rowOff>457200</xdr:rowOff>
        </xdr:to>
        <xdr:sp macro="" textlink="">
          <xdr:nvSpPr>
            <xdr:cNvPr id="3321" name="Option Button 249" hidden="1">
              <a:extLst>
                <a:ext uri="{63B3BB69-23CF-44E3-9099-C40C66FF867C}">
                  <a14:compatExt spid="_x0000_s3321"/>
                </a:ext>
                <a:ext uri="{FF2B5EF4-FFF2-40B4-BE49-F238E27FC236}">
                  <a16:creationId xmlns:a16="http://schemas.microsoft.com/office/drawing/2014/main" id="{00000000-0008-0000-0300-0000F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26</xdr:row>
          <xdr:rowOff>219075</xdr:rowOff>
        </xdr:from>
        <xdr:to>
          <xdr:col>13</xdr:col>
          <xdr:colOff>361950</xdr:colOff>
          <xdr:row>26</xdr:row>
          <xdr:rowOff>457200</xdr:rowOff>
        </xdr:to>
        <xdr:sp macro="" textlink="">
          <xdr:nvSpPr>
            <xdr:cNvPr id="3322" name="Option Button 250" hidden="1">
              <a:extLst>
                <a:ext uri="{63B3BB69-23CF-44E3-9099-C40C66FF867C}">
                  <a14:compatExt spid="_x0000_s3322"/>
                </a:ext>
                <a:ext uri="{FF2B5EF4-FFF2-40B4-BE49-F238E27FC236}">
                  <a16:creationId xmlns:a16="http://schemas.microsoft.com/office/drawing/2014/main" id="{00000000-0008-0000-0300-0000F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27</xdr:row>
          <xdr:rowOff>0</xdr:rowOff>
        </xdr:from>
        <xdr:to>
          <xdr:col>14</xdr:col>
          <xdr:colOff>0</xdr:colOff>
          <xdr:row>28</xdr:row>
          <xdr:rowOff>0</xdr:rowOff>
        </xdr:to>
        <xdr:sp macro="" textlink="">
          <xdr:nvSpPr>
            <xdr:cNvPr id="3323" name="Group Box 251" hidden="1">
              <a:extLst>
                <a:ext uri="{63B3BB69-23CF-44E3-9099-C40C66FF867C}">
                  <a14:compatExt spid="_x0000_s3323"/>
                </a:ext>
                <a:ext uri="{FF2B5EF4-FFF2-40B4-BE49-F238E27FC236}">
                  <a16:creationId xmlns:a16="http://schemas.microsoft.com/office/drawing/2014/main" id="{00000000-0008-0000-0300-0000FB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27</xdr:row>
          <xdr:rowOff>219075</xdr:rowOff>
        </xdr:from>
        <xdr:to>
          <xdr:col>10</xdr:col>
          <xdr:colOff>342900</xdr:colOff>
          <xdr:row>27</xdr:row>
          <xdr:rowOff>457200</xdr:rowOff>
        </xdr:to>
        <xdr:sp macro="" textlink="">
          <xdr:nvSpPr>
            <xdr:cNvPr id="3324" name="Option Button 252" hidden="1">
              <a:extLst>
                <a:ext uri="{63B3BB69-23CF-44E3-9099-C40C66FF867C}">
                  <a14:compatExt spid="_x0000_s3324"/>
                </a:ext>
                <a:ext uri="{FF2B5EF4-FFF2-40B4-BE49-F238E27FC236}">
                  <a16:creationId xmlns:a16="http://schemas.microsoft.com/office/drawing/2014/main" id="{00000000-0008-0000-0300-0000F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27</xdr:row>
          <xdr:rowOff>219075</xdr:rowOff>
        </xdr:from>
        <xdr:to>
          <xdr:col>11</xdr:col>
          <xdr:colOff>361950</xdr:colOff>
          <xdr:row>27</xdr:row>
          <xdr:rowOff>457200</xdr:rowOff>
        </xdr:to>
        <xdr:sp macro="" textlink="">
          <xdr:nvSpPr>
            <xdr:cNvPr id="3325" name="Option Button 253" hidden="1">
              <a:extLst>
                <a:ext uri="{63B3BB69-23CF-44E3-9099-C40C66FF867C}">
                  <a14:compatExt spid="_x0000_s3325"/>
                </a:ext>
                <a:ext uri="{FF2B5EF4-FFF2-40B4-BE49-F238E27FC236}">
                  <a16:creationId xmlns:a16="http://schemas.microsoft.com/office/drawing/2014/main" id="{00000000-0008-0000-0300-0000F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27</xdr:row>
          <xdr:rowOff>219075</xdr:rowOff>
        </xdr:from>
        <xdr:to>
          <xdr:col>12</xdr:col>
          <xdr:colOff>361950</xdr:colOff>
          <xdr:row>27</xdr:row>
          <xdr:rowOff>457200</xdr:rowOff>
        </xdr:to>
        <xdr:sp macro="" textlink="">
          <xdr:nvSpPr>
            <xdr:cNvPr id="3326" name="Option Button 254" hidden="1">
              <a:extLst>
                <a:ext uri="{63B3BB69-23CF-44E3-9099-C40C66FF867C}">
                  <a14:compatExt spid="_x0000_s3326"/>
                </a:ext>
                <a:ext uri="{FF2B5EF4-FFF2-40B4-BE49-F238E27FC236}">
                  <a16:creationId xmlns:a16="http://schemas.microsoft.com/office/drawing/2014/main" id="{00000000-0008-0000-0300-0000F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27</xdr:row>
          <xdr:rowOff>219075</xdr:rowOff>
        </xdr:from>
        <xdr:to>
          <xdr:col>13</xdr:col>
          <xdr:colOff>361950</xdr:colOff>
          <xdr:row>27</xdr:row>
          <xdr:rowOff>457200</xdr:rowOff>
        </xdr:to>
        <xdr:sp macro="" textlink="">
          <xdr:nvSpPr>
            <xdr:cNvPr id="3327" name="Option Button 255" hidden="1">
              <a:extLst>
                <a:ext uri="{63B3BB69-23CF-44E3-9099-C40C66FF867C}">
                  <a14:compatExt spid="_x0000_s3327"/>
                </a:ext>
                <a:ext uri="{FF2B5EF4-FFF2-40B4-BE49-F238E27FC236}">
                  <a16:creationId xmlns:a16="http://schemas.microsoft.com/office/drawing/2014/main" id="{00000000-0008-0000-0300-0000F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27</xdr:row>
          <xdr:rowOff>628650</xdr:rowOff>
        </xdr:from>
        <xdr:to>
          <xdr:col>14</xdr:col>
          <xdr:colOff>0</xdr:colOff>
          <xdr:row>29</xdr:row>
          <xdr:rowOff>0</xdr:rowOff>
        </xdr:to>
        <xdr:sp macro="" textlink="">
          <xdr:nvSpPr>
            <xdr:cNvPr id="3328" name="Group Box 256" hidden="1">
              <a:extLst>
                <a:ext uri="{63B3BB69-23CF-44E3-9099-C40C66FF867C}">
                  <a14:compatExt spid="_x0000_s3328"/>
                </a:ext>
                <a:ext uri="{FF2B5EF4-FFF2-40B4-BE49-F238E27FC236}">
                  <a16:creationId xmlns:a16="http://schemas.microsoft.com/office/drawing/2014/main" id="{00000000-0008-0000-0300-000000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28</xdr:row>
          <xdr:rowOff>219075</xdr:rowOff>
        </xdr:from>
        <xdr:to>
          <xdr:col>10</xdr:col>
          <xdr:colOff>342900</xdr:colOff>
          <xdr:row>28</xdr:row>
          <xdr:rowOff>457200</xdr:rowOff>
        </xdr:to>
        <xdr:sp macro="" textlink="">
          <xdr:nvSpPr>
            <xdr:cNvPr id="3329" name="Option Button 257" hidden="1">
              <a:extLst>
                <a:ext uri="{63B3BB69-23CF-44E3-9099-C40C66FF867C}">
                  <a14:compatExt spid="_x0000_s3329"/>
                </a:ext>
                <a:ext uri="{FF2B5EF4-FFF2-40B4-BE49-F238E27FC236}">
                  <a16:creationId xmlns:a16="http://schemas.microsoft.com/office/drawing/2014/main" id="{00000000-0008-0000-0300-00000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28</xdr:row>
          <xdr:rowOff>219075</xdr:rowOff>
        </xdr:from>
        <xdr:to>
          <xdr:col>11</xdr:col>
          <xdr:colOff>361950</xdr:colOff>
          <xdr:row>28</xdr:row>
          <xdr:rowOff>457200</xdr:rowOff>
        </xdr:to>
        <xdr:sp macro="" textlink="">
          <xdr:nvSpPr>
            <xdr:cNvPr id="3330" name="Option Button 258" hidden="1">
              <a:extLst>
                <a:ext uri="{63B3BB69-23CF-44E3-9099-C40C66FF867C}">
                  <a14:compatExt spid="_x0000_s3330"/>
                </a:ext>
                <a:ext uri="{FF2B5EF4-FFF2-40B4-BE49-F238E27FC236}">
                  <a16:creationId xmlns:a16="http://schemas.microsoft.com/office/drawing/2014/main" id="{00000000-0008-0000-0300-00000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28</xdr:row>
          <xdr:rowOff>219075</xdr:rowOff>
        </xdr:from>
        <xdr:to>
          <xdr:col>12</xdr:col>
          <xdr:colOff>361950</xdr:colOff>
          <xdr:row>28</xdr:row>
          <xdr:rowOff>457200</xdr:rowOff>
        </xdr:to>
        <xdr:sp macro="" textlink="">
          <xdr:nvSpPr>
            <xdr:cNvPr id="3331" name="Option Button 259" hidden="1">
              <a:extLst>
                <a:ext uri="{63B3BB69-23CF-44E3-9099-C40C66FF867C}">
                  <a14:compatExt spid="_x0000_s3331"/>
                </a:ext>
                <a:ext uri="{FF2B5EF4-FFF2-40B4-BE49-F238E27FC236}">
                  <a16:creationId xmlns:a16="http://schemas.microsoft.com/office/drawing/2014/main" id="{00000000-0008-0000-0300-00000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28</xdr:row>
          <xdr:rowOff>219075</xdr:rowOff>
        </xdr:from>
        <xdr:to>
          <xdr:col>13</xdr:col>
          <xdr:colOff>361950</xdr:colOff>
          <xdr:row>28</xdr:row>
          <xdr:rowOff>457200</xdr:rowOff>
        </xdr:to>
        <xdr:sp macro="" textlink="">
          <xdr:nvSpPr>
            <xdr:cNvPr id="3332" name="Option Button 260" hidden="1">
              <a:extLst>
                <a:ext uri="{63B3BB69-23CF-44E3-9099-C40C66FF867C}">
                  <a14:compatExt spid="_x0000_s3332"/>
                </a:ext>
                <a:ext uri="{FF2B5EF4-FFF2-40B4-BE49-F238E27FC236}">
                  <a16:creationId xmlns:a16="http://schemas.microsoft.com/office/drawing/2014/main" id="{00000000-0008-0000-0300-00000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28</xdr:row>
          <xdr:rowOff>628650</xdr:rowOff>
        </xdr:from>
        <xdr:to>
          <xdr:col>14</xdr:col>
          <xdr:colOff>0</xdr:colOff>
          <xdr:row>29</xdr:row>
          <xdr:rowOff>619125</xdr:rowOff>
        </xdr:to>
        <xdr:sp macro="" textlink="">
          <xdr:nvSpPr>
            <xdr:cNvPr id="3333" name="Group Box 261" hidden="1">
              <a:extLst>
                <a:ext uri="{63B3BB69-23CF-44E3-9099-C40C66FF867C}">
                  <a14:compatExt spid="_x0000_s3333"/>
                </a:ext>
                <a:ext uri="{FF2B5EF4-FFF2-40B4-BE49-F238E27FC236}">
                  <a16:creationId xmlns:a16="http://schemas.microsoft.com/office/drawing/2014/main" id="{00000000-0008-0000-0300-000005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29</xdr:row>
          <xdr:rowOff>219075</xdr:rowOff>
        </xdr:from>
        <xdr:to>
          <xdr:col>10</xdr:col>
          <xdr:colOff>342900</xdr:colOff>
          <xdr:row>29</xdr:row>
          <xdr:rowOff>457200</xdr:rowOff>
        </xdr:to>
        <xdr:sp macro="" textlink="">
          <xdr:nvSpPr>
            <xdr:cNvPr id="3334" name="Option Button 262" hidden="1">
              <a:extLst>
                <a:ext uri="{63B3BB69-23CF-44E3-9099-C40C66FF867C}">
                  <a14:compatExt spid="_x0000_s3334"/>
                </a:ext>
                <a:ext uri="{FF2B5EF4-FFF2-40B4-BE49-F238E27FC236}">
                  <a16:creationId xmlns:a16="http://schemas.microsoft.com/office/drawing/2014/main" id="{00000000-0008-0000-0300-00000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29</xdr:row>
          <xdr:rowOff>219075</xdr:rowOff>
        </xdr:from>
        <xdr:to>
          <xdr:col>11</xdr:col>
          <xdr:colOff>361950</xdr:colOff>
          <xdr:row>29</xdr:row>
          <xdr:rowOff>457200</xdr:rowOff>
        </xdr:to>
        <xdr:sp macro="" textlink="">
          <xdr:nvSpPr>
            <xdr:cNvPr id="3335" name="Option Button 263" hidden="1">
              <a:extLst>
                <a:ext uri="{63B3BB69-23CF-44E3-9099-C40C66FF867C}">
                  <a14:compatExt spid="_x0000_s3335"/>
                </a:ext>
                <a:ext uri="{FF2B5EF4-FFF2-40B4-BE49-F238E27FC236}">
                  <a16:creationId xmlns:a16="http://schemas.microsoft.com/office/drawing/2014/main" id="{00000000-0008-0000-0300-00000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29</xdr:row>
          <xdr:rowOff>219075</xdr:rowOff>
        </xdr:from>
        <xdr:to>
          <xdr:col>12</xdr:col>
          <xdr:colOff>361950</xdr:colOff>
          <xdr:row>29</xdr:row>
          <xdr:rowOff>457200</xdr:rowOff>
        </xdr:to>
        <xdr:sp macro="" textlink="">
          <xdr:nvSpPr>
            <xdr:cNvPr id="3336" name="Option Button 264" hidden="1">
              <a:extLst>
                <a:ext uri="{63B3BB69-23CF-44E3-9099-C40C66FF867C}">
                  <a14:compatExt spid="_x0000_s3336"/>
                </a:ext>
                <a:ext uri="{FF2B5EF4-FFF2-40B4-BE49-F238E27FC236}">
                  <a16:creationId xmlns:a16="http://schemas.microsoft.com/office/drawing/2014/main" id="{00000000-0008-0000-0300-00000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29</xdr:row>
          <xdr:rowOff>219075</xdr:rowOff>
        </xdr:from>
        <xdr:to>
          <xdr:col>13</xdr:col>
          <xdr:colOff>361950</xdr:colOff>
          <xdr:row>29</xdr:row>
          <xdr:rowOff>457200</xdr:rowOff>
        </xdr:to>
        <xdr:sp macro="" textlink="">
          <xdr:nvSpPr>
            <xdr:cNvPr id="3337" name="Option Button 265" hidden="1">
              <a:extLst>
                <a:ext uri="{63B3BB69-23CF-44E3-9099-C40C66FF867C}">
                  <a14:compatExt spid="_x0000_s3337"/>
                </a:ext>
                <a:ext uri="{FF2B5EF4-FFF2-40B4-BE49-F238E27FC236}">
                  <a16:creationId xmlns:a16="http://schemas.microsoft.com/office/drawing/2014/main" id="{00000000-0008-0000-0300-000009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29</xdr:row>
          <xdr:rowOff>619125</xdr:rowOff>
        </xdr:from>
        <xdr:to>
          <xdr:col>14</xdr:col>
          <xdr:colOff>0</xdr:colOff>
          <xdr:row>30</xdr:row>
          <xdr:rowOff>619125</xdr:rowOff>
        </xdr:to>
        <xdr:sp macro="" textlink="">
          <xdr:nvSpPr>
            <xdr:cNvPr id="3338" name="Group Box 266" hidden="1">
              <a:extLst>
                <a:ext uri="{63B3BB69-23CF-44E3-9099-C40C66FF867C}">
                  <a14:compatExt spid="_x0000_s3338"/>
                </a:ext>
                <a:ext uri="{FF2B5EF4-FFF2-40B4-BE49-F238E27FC236}">
                  <a16:creationId xmlns:a16="http://schemas.microsoft.com/office/drawing/2014/main" id="{00000000-0008-0000-0300-00000A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30</xdr:row>
          <xdr:rowOff>219075</xdr:rowOff>
        </xdr:from>
        <xdr:to>
          <xdr:col>10</xdr:col>
          <xdr:colOff>342900</xdr:colOff>
          <xdr:row>30</xdr:row>
          <xdr:rowOff>457200</xdr:rowOff>
        </xdr:to>
        <xdr:sp macro="" textlink="">
          <xdr:nvSpPr>
            <xdr:cNvPr id="3339" name="Option Button 267" hidden="1">
              <a:extLst>
                <a:ext uri="{63B3BB69-23CF-44E3-9099-C40C66FF867C}">
                  <a14:compatExt spid="_x0000_s3339"/>
                </a:ext>
                <a:ext uri="{FF2B5EF4-FFF2-40B4-BE49-F238E27FC236}">
                  <a16:creationId xmlns:a16="http://schemas.microsoft.com/office/drawing/2014/main" id="{00000000-0008-0000-0300-00000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30</xdr:row>
          <xdr:rowOff>219075</xdr:rowOff>
        </xdr:from>
        <xdr:to>
          <xdr:col>11</xdr:col>
          <xdr:colOff>361950</xdr:colOff>
          <xdr:row>30</xdr:row>
          <xdr:rowOff>457200</xdr:rowOff>
        </xdr:to>
        <xdr:sp macro="" textlink="">
          <xdr:nvSpPr>
            <xdr:cNvPr id="3340" name="Option Button 268" hidden="1">
              <a:extLst>
                <a:ext uri="{63B3BB69-23CF-44E3-9099-C40C66FF867C}">
                  <a14:compatExt spid="_x0000_s3340"/>
                </a:ext>
                <a:ext uri="{FF2B5EF4-FFF2-40B4-BE49-F238E27FC236}">
                  <a16:creationId xmlns:a16="http://schemas.microsoft.com/office/drawing/2014/main" id="{00000000-0008-0000-0300-00000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30</xdr:row>
          <xdr:rowOff>219075</xdr:rowOff>
        </xdr:from>
        <xdr:to>
          <xdr:col>12</xdr:col>
          <xdr:colOff>361950</xdr:colOff>
          <xdr:row>30</xdr:row>
          <xdr:rowOff>457200</xdr:rowOff>
        </xdr:to>
        <xdr:sp macro="" textlink="">
          <xdr:nvSpPr>
            <xdr:cNvPr id="3341" name="Option Button 269" hidden="1">
              <a:extLst>
                <a:ext uri="{63B3BB69-23CF-44E3-9099-C40C66FF867C}">
                  <a14:compatExt spid="_x0000_s3341"/>
                </a:ext>
                <a:ext uri="{FF2B5EF4-FFF2-40B4-BE49-F238E27FC236}">
                  <a16:creationId xmlns:a16="http://schemas.microsoft.com/office/drawing/2014/main" id="{00000000-0008-0000-0300-00000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30</xdr:row>
          <xdr:rowOff>219075</xdr:rowOff>
        </xdr:from>
        <xdr:to>
          <xdr:col>13</xdr:col>
          <xdr:colOff>361950</xdr:colOff>
          <xdr:row>30</xdr:row>
          <xdr:rowOff>457200</xdr:rowOff>
        </xdr:to>
        <xdr:sp macro="" textlink="">
          <xdr:nvSpPr>
            <xdr:cNvPr id="3342" name="Option Button 270" hidden="1">
              <a:extLst>
                <a:ext uri="{63B3BB69-23CF-44E3-9099-C40C66FF867C}">
                  <a14:compatExt spid="_x0000_s3342"/>
                </a:ext>
                <a:ext uri="{FF2B5EF4-FFF2-40B4-BE49-F238E27FC236}">
                  <a16:creationId xmlns:a16="http://schemas.microsoft.com/office/drawing/2014/main" id="{00000000-0008-0000-0300-00000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30</xdr:row>
          <xdr:rowOff>619125</xdr:rowOff>
        </xdr:from>
        <xdr:to>
          <xdr:col>14</xdr:col>
          <xdr:colOff>0</xdr:colOff>
          <xdr:row>31</xdr:row>
          <xdr:rowOff>619125</xdr:rowOff>
        </xdr:to>
        <xdr:sp macro="" textlink="">
          <xdr:nvSpPr>
            <xdr:cNvPr id="3343" name="Group Box 271" hidden="1">
              <a:extLst>
                <a:ext uri="{63B3BB69-23CF-44E3-9099-C40C66FF867C}">
                  <a14:compatExt spid="_x0000_s3343"/>
                </a:ext>
                <a:ext uri="{FF2B5EF4-FFF2-40B4-BE49-F238E27FC236}">
                  <a16:creationId xmlns:a16="http://schemas.microsoft.com/office/drawing/2014/main" id="{00000000-0008-0000-0300-00000F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31</xdr:row>
          <xdr:rowOff>219075</xdr:rowOff>
        </xdr:from>
        <xdr:to>
          <xdr:col>10</xdr:col>
          <xdr:colOff>342900</xdr:colOff>
          <xdr:row>31</xdr:row>
          <xdr:rowOff>457200</xdr:rowOff>
        </xdr:to>
        <xdr:sp macro="" textlink="">
          <xdr:nvSpPr>
            <xdr:cNvPr id="3344" name="Option Button 272" hidden="1">
              <a:extLst>
                <a:ext uri="{63B3BB69-23CF-44E3-9099-C40C66FF867C}">
                  <a14:compatExt spid="_x0000_s3344"/>
                </a:ext>
                <a:ext uri="{FF2B5EF4-FFF2-40B4-BE49-F238E27FC236}">
                  <a16:creationId xmlns:a16="http://schemas.microsoft.com/office/drawing/2014/main" id="{00000000-0008-0000-0300-00001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31</xdr:row>
          <xdr:rowOff>219075</xdr:rowOff>
        </xdr:from>
        <xdr:to>
          <xdr:col>11</xdr:col>
          <xdr:colOff>361950</xdr:colOff>
          <xdr:row>31</xdr:row>
          <xdr:rowOff>457200</xdr:rowOff>
        </xdr:to>
        <xdr:sp macro="" textlink="">
          <xdr:nvSpPr>
            <xdr:cNvPr id="3345" name="Option Button 273" hidden="1">
              <a:extLst>
                <a:ext uri="{63B3BB69-23CF-44E3-9099-C40C66FF867C}">
                  <a14:compatExt spid="_x0000_s3345"/>
                </a:ext>
                <a:ext uri="{FF2B5EF4-FFF2-40B4-BE49-F238E27FC236}">
                  <a16:creationId xmlns:a16="http://schemas.microsoft.com/office/drawing/2014/main" id="{00000000-0008-0000-0300-00001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31</xdr:row>
          <xdr:rowOff>219075</xdr:rowOff>
        </xdr:from>
        <xdr:to>
          <xdr:col>12</xdr:col>
          <xdr:colOff>361950</xdr:colOff>
          <xdr:row>31</xdr:row>
          <xdr:rowOff>457200</xdr:rowOff>
        </xdr:to>
        <xdr:sp macro="" textlink="">
          <xdr:nvSpPr>
            <xdr:cNvPr id="3346" name="Option Button 274" hidden="1">
              <a:extLst>
                <a:ext uri="{63B3BB69-23CF-44E3-9099-C40C66FF867C}">
                  <a14:compatExt spid="_x0000_s3346"/>
                </a:ext>
                <a:ext uri="{FF2B5EF4-FFF2-40B4-BE49-F238E27FC236}">
                  <a16:creationId xmlns:a16="http://schemas.microsoft.com/office/drawing/2014/main" id="{00000000-0008-0000-0300-00001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31</xdr:row>
          <xdr:rowOff>219075</xdr:rowOff>
        </xdr:from>
        <xdr:to>
          <xdr:col>13</xdr:col>
          <xdr:colOff>361950</xdr:colOff>
          <xdr:row>31</xdr:row>
          <xdr:rowOff>457200</xdr:rowOff>
        </xdr:to>
        <xdr:sp macro="" textlink="">
          <xdr:nvSpPr>
            <xdr:cNvPr id="3347" name="Option Button 275" hidden="1">
              <a:extLst>
                <a:ext uri="{63B3BB69-23CF-44E3-9099-C40C66FF867C}">
                  <a14:compatExt spid="_x0000_s3347"/>
                </a:ext>
                <a:ext uri="{FF2B5EF4-FFF2-40B4-BE49-F238E27FC236}">
                  <a16:creationId xmlns:a16="http://schemas.microsoft.com/office/drawing/2014/main" id="{00000000-0008-0000-0300-00001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22</xdr:row>
          <xdr:rowOff>628650</xdr:rowOff>
        </xdr:from>
        <xdr:to>
          <xdr:col>14</xdr:col>
          <xdr:colOff>0</xdr:colOff>
          <xdr:row>24</xdr:row>
          <xdr:rowOff>0</xdr:rowOff>
        </xdr:to>
        <xdr:sp macro="" textlink="">
          <xdr:nvSpPr>
            <xdr:cNvPr id="3348" name="Group Box 276" hidden="1">
              <a:extLst>
                <a:ext uri="{63B3BB69-23CF-44E3-9099-C40C66FF867C}">
                  <a14:compatExt spid="_x0000_s3348"/>
                </a:ext>
                <a:ext uri="{FF2B5EF4-FFF2-40B4-BE49-F238E27FC236}">
                  <a16:creationId xmlns:a16="http://schemas.microsoft.com/office/drawing/2014/main" id="{00000000-0008-0000-0300-000014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23</xdr:row>
          <xdr:rowOff>219075</xdr:rowOff>
        </xdr:from>
        <xdr:to>
          <xdr:col>10</xdr:col>
          <xdr:colOff>342900</xdr:colOff>
          <xdr:row>23</xdr:row>
          <xdr:rowOff>457200</xdr:rowOff>
        </xdr:to>
        <xdr:sp macro="" textlink="">
          <xdr:nvSpPr>
            <xdr:cNvPr id="3349" name="Option Button 277" hidden="1">
              <a:extLst>
                <a:ext uri="{63B3BB69-23CF-44E3-9099-C40C66FF867C}">
                  <a14:compatExt spid="_x0000_s3349"/>
                </a:ext>
                <a:ext uri="{FF2B5EF4-FFF2-40B4-BE49-F238E27FC236}">
                  <a16:creationId xmlns:a16="http://schemas.microsoft.com/office/drawing/2014/main" id="{00000000-0008-0000-0300-00001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23</xdr:row>
          <xdr:rowOff>219075</xdr:rowOff>
        </xdr:from>
        <xdr:to>
          <xdr:col>11</xdr:col>
          <xdr:colOff>361950</xdr:colOff>
          <xdr:row>23</xdr:row>
          <xdr:rowOff>457200</xdr:rowOff>
        </xdr:to>
        <xdr:sp macro="" textlink="">
          <xdr:nvSpPr>
            <xdr:cNvPr id="3350" name="Option Button 278" hidden="1">
              <a:extLst>
                <a:ext uri="{63B3BB69-23CF-44E3-9099-C40C66FF867C}">
                  <a14:compatExt spid="_x0000_s3350"/>
                </a:ext>
                <a:ext uri="{FF2B5EF4-FFF2-40B4-BE49-F238E27FC236}">
                  <a16:creationId xmlns:a16="http://schemas.microsoft.com/office/drawing/2014/main" id="{00000000-0008-0000-0300-00001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23</xdr:row>
          <xdr:rowOff>219075</xdr:rowOff>
        </xdr:from>
        <xdr:to>
          <xdr:col>12</xdr:col>
          <xdr:colOff>361950</xdr:colOff>
          <xdr:row>23</xdr:row>
          <xdr:rowOff>457200</xdr:rowOff>
        </xdr:to>
        <xdr:sp macro="" textlink="">
          <xdr:nvSpPr>
            <xdr:cNvPr id="3351" name="Option Button 279" hidden="1">
              <a:extLst>
                <a:ext uri="{63B3BB69-23CF-44E3-9099-C40C66FF867C}">
                  <a14:compatExt spid="_x0000_s3351"/>
                </a:ext>
                <a:ext uri="{FF2B5EF4-FFF2-40B4-BE49-F238E27FC236}">
                  <a16:creationId xmlns:a16="http://schemas.microsoft.com/office/drawing/2014/main" id="{00000000-0008-0000-0300-00001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23</xdr:row>
          <xdr:rowOff>219075</xdr:rowOff>
        </xdr:from>
        <xdr:to>
          <xdr:col>13</xdr:col>
          <xdr:colOff>361950</xdr:colOff>
          <xdr:row>23</xdr:row>
          <xdr:rowOff>457200</xdr:rowOff>
        </xdr:to>
        <xdr:sp macro="" textlink="">
          <xdr:nvSpPr>
            <xdr:cNvPr id="3352" name="Option Button 280" hidden="1">
              <a:extLst>
                <a:ext uri="{63B3BB69-23CF-44E3-9099-C40C66FF867C}">
                  <a14:compatExt spid="_x0000_s3352"/>
                </a:ext>
                <a:ext uri="{FF2B5EF4-FFF2-40B4-BE49-F238E27FC236}">
                  <a16:creationId xmlns:a16="http://schemas.microsoft.com/office/drawing/2014/main" id="{00000000-0008-0000-0300-00001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24</xdr:row>
          <xdr:rowOff>0</xdr:rowOff>
        </xdr:from>
        <xdr:to>
          <xdr:col>14</xdr:col>
          <xdr:colOff>0</xdr:colOff>
          <xdr:row>25</xdr:row>
          <xdr:rowOff>0</xdr:rowOff>
        </xdr:to>
        <xdr:sp macro="" textlink="">
          <xdr:nvSpPr>
            <xdr:cNvPr id="3353" name="Group Box 281" hidden="1">
              <a:extLst>
                <a:ext uri="{63B3BB69-23CF-44E3-9099-C40C66FF867C}">
                  <a14:compatExt spid="_x0000_s3353"/>
                </a:ext>
                <a:ext uri="{FF2B5EF4-FFF2-40B4-BE49-F238E27FC236}">
                  <a16:creationId xmlns:a16="http://schemas.microsoft.com/office/drawing/2014/main" id="{00000000-0008-0000-0300-000019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24</xdr:row>
          <xdr:rowOff>219075</xdr:rowOff>
        </xdr:from>
        <xdr:to>
          <xdr:col>10</xdr:col>
          <xdr:colOff>342900</xdr:colOff>
          <xdr:row>24</xdr:row>
          <xdr:rowOff>457200</xdr:rowOff>
        </xdr:to>
        <xdr:sp macro="" textlink="">
          <xdr:nvSpPr>
            <xdr:cNvPr id="3354" name="Option Button 282" hidden="1">
              <a:extLst>
                <a:ext uri="{63B3BB69-23CF-44E3-9099-C40C66FF867C}">
                  <a14:compatExt spid="_x0000_s3354"/>
                </a:ext>
                <a:ext uri="{FF2B5EF4-FFF2-40B4-BE49-F238E27FC236}">
                  <a16:creationId xmlns:a16="http://schemas.microsoft.com/office/drawing/2014/main" id="{00000000-0008-0000-0300-00001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24</xdr:row>
          <xdr:rowOff>219075</xdr:rowOff>
        </xdr:from>
        <xdr:to>
          <xdr:col>11</xdr:col>
          <xdr:colOff>361950</xdr:colOff>
          <xdr:row>24</xdr:row>
          <xdr:rowOff>457200</xdr:rowOff>
        </xdr:to>
        <xdr:sp macro="" textlink="">
          <xdr:nvSpPr>
            <xdr:cNvPr id="3355" name="Option Button 283" hidden="1">
              <a:extLst>
                <a:ext uri="{63B3BB69-23CF-44E3-9099-C40C66FF867C}">
                  <a14:compatExt spid="_x0000_s3355"/>
                </a:ext>
                <a:ext uri="{FF2B5EF4-FFF2-40B4-BE49-F238E27FC236}">
                  <a16:creationId xmlns:a16="http://schemas.microsoft.com/office/drawing/2014/main" id="{00000000-0008-0000-0300-00001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24</xdr:row>
          <xdr:rowOff>219075</xdr:rowOff>
        </xdr:from>
        <xdr:to>
          <xdr:col>12</xdr:col>
          <xdr:colOff>361950</xdr:colOff>
          <xdr:row>24</xdr:row>
          <xdr:rowOff>457200</xdr:rowOff>
        </xdr:to>
        <xdr:sp macro="" textlink="">
          <xdr:nvSpPr>
            <xdr:cNvPr id="3356" name="Option Button 284" hidden="1">
              <a:extLst>
                <a:ext uri="{63B3BB69-23CF-44E3-9099-C40C66FF867C}">
                  <a14:compatExt spid="_x0000_s3356"/>
                </a:ext>
                <a:ext uri="{FF2B5EF4-FFF2-40B4-BE49-F238E27FC236}">
                  <a16:creationId xmlns:a16="http://schemas.microsoft.com/office/drawing/2014/main" id="{00000000-0008-0000-0300-00001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24</xdr:row>
          <xdr:rowOff>219075</xdr:rowOff>
        </xdr:from>
        <xdr:to>
          <xdr:col>13</xdr:col>
          <xdr:colOff>361950</xdr:colOff>
          <xdr:row>24</xdr:row>
          <xdr:rowOff>457200</xdr:rowOff>
        </xdr:to>
        <xdr:sp macro="" textlink="">
          <xdr:nvSpPr>
            <xdr:cNvPr id="3357" name="Option Button 285" hidden="1">
              <a:extLst>
                <a:ext uri="{63B3BB69-23CF-44E3-9099-C40C66FF867C}">
                  <a14:compatExt spid="_x0000_s3357"/>
                </a:ext>
                <a:ext uri="{FF2B5EF4-FFF2-40B4-BE49-F238E27FC236}">
                  <a16:creationId xmlns:a16="http://schemas.microsoft.com/office/drawing/2014/main" id="{00000000-0008-0000-0300-00001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25</xdr:row>
          <xdr:rowOff>0</xdr:rowOff>
        </xdr:from>
        <xdr:to>
          <xdr:col>14</xdr:col>
          <xdr:colOff>0</xdr:colOff>
          <xdr:row>26</xdr:row>
          <xdr:rowOff>0</xdr:rowOff>
        </xdr:to>
        <xdr:sp macro="" textlink="">
          <xdr:nvSpPr>
            <xdr:cNvPr id="3358" name="Group Box 286" hidden="1">
              <a:extLst>
                <a:ext uri="{63B3BB69-23CF-44E3-9099-C40C66FF867C}">
                  <a14:compatExt spid="_x0000_s3358"/>
                </a:ext>
                <a:ext uri="{FF2B5EF4-FFF2-40B4-BE49-F238E27FC236}">
                  <a16:creationId xmlns:a16="http://schemas.microsoft.com/office/drawing/2014/main" id="{00000000-0008-0000-0300-00001E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25</xdr:row>
          <xdr:rowOff>219075</xdr:rowOff>
        </xdr:from>
        <xdr:to>
          <xdr:col>10</xdr:col>
          <xdr:colOff>342900</xdr:colOff>
          <xdr:row>25</xdr:row>
          <xdr:rowOff>457200</xdr:rowOff>
        </xdr:to>
        <xdr:sp macro="" textlink="">
          <xdr:nvSpPr>
            <xdr:cNvPr id="3359" name="Option Button 287" hidden="1">
              <a:extLst>
                <a:ext uri="{63B3BB69-23CF-44E3-9099-C40C66FF867C}">
                  <a14:compatExt spid="_x0000_s3359"/>
                </a:ext>
                <a:ext uri="{FF2B5EF4-FFF2-40B4-BE49-F238E27FC236}">
                  <a16:creationId xmlns:a16="http://schemas.microsoft.com/office/drawing/2014/main" id="{00000000-0008-0000-0300-00001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25</xdr:row>
          <xdr:rowOff>219075</xdr:rowOff>
        </xdr:from>
        <xdr:to>
          <xdr:col>11</xdr:col>
          <xdr:colOff>361950</xdr:colOff>
          <xdr:row>25</xdr:row>
          <xdr:rowOff>457200</xdr:rowOff>
        </xdr:to>
        <xdr:sp macro="" textlink="">
          <xdr:nvSpPr>
            <xdr:cNvPr id="3360" name="Option Button 288" hidden="1">
              <a:extLst>
                <a:ext uri="{63B3BB69-23CF-44E3-9099-C40C66FF867C}">
                  <a14:compatExt spid="_x0000_s3360"/>
                </a:ext>
                <a:ext uri="{FF2B5EF4-FFF2-40B4-BE49-F238E27FC236}">
                  <a16:creationId xmlns:a16="http://schemas.microsoft.com/office/drawing/2014/main" id="{00000000-0008-0000-0300-00002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25</xdr:row>
          <xdr:rowOff>219075</xdr:rowOff>
        </xdr:from>
        <xdr:to>
          <xdr:col>12</xdr:col>
          <xdr:colOff>361950</xdr:colOff>
          <xdr:row>25</xdr:row>
          <xdr:rowOff>457200</xdr:rowOff>
        </xdr:to>
        <xdr:sp macro="" textlink="">
          <xdr:nvSpPr>
            <xdr:cNvPr id="3361" name="Option Button 289" hidden="1">
              <a:extLst>
                <a:ext uri="{63B3BB69-23CF-44E3-9099-C40C66FF867C}">
                  <a14:compatExt spid="_x0000_s3361"/>
                </a:ext>
                <a:ext uri="{FF2B5EF4-FFF2-40B4-BE49-F238E27FC236}">
                  <a16:creationId xmlns:a16="http://schemas.microsoft.com/office/drawing/2014/main" id="{00000000-0008-0000-0300-00002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25</xdr:row>
          <xdr:rowOff>219075</xdr:rowOff>
        </xdr:from>
        <xdr:to>
          <xdr:col>13</xdr:col>
          <xdr:colOff>361950</xdr:colOff>
          <xdr:row>25</xdr:row>
          <xdr:rowOff>457200</xdr:rowOff>
        </xdr:to>
        <xdr:sp macro="" textlink="">
          <xdr:nvSpPr>
            <xdr:cNvPr id="3362" name="Option Button 290" hidden="1">
              <a:extLst>
                <a:ext uri="{63B3BB69-23CF-44E3-9099-C40C66FF867C}">
                  <a14:compatExt spid="_x0000_s3362"/>
                </a:ext>
                <a:ext uri="{FF2B5EF4-FFF2-40B4-BE49-F238E27FC236}">
                  <a16:creationId xmlns:a16="http://schemas.microsoft.com/office/drawing/2014/main" id="{00000000-0008-0000-0300-00002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42334</xdr:colOff>
      <xdr:row>1</xdr:row>
      <xdr:rowOff>158750</xdr:rowOff>
    </xdr:from>
    <xdr:to>
      <xdr:col>3</xdr:col>
      <xdr:colOff>268817</xdr:colOff>
      <xdr:row>5</xdr:row>
      <xdr:rowOff>46566</xdr:rowOff>
    </xdr:to>
    <xdr:sp macro="" textlink="">
      <xdr:nvSpPr>
        <xdr:cNvPr id="108" name="Oval 107">
          <a:hlinkClick xmlns:r="http://schemas.openxmlformats.org/officeDocument/2006/relationships" r:id="rId1"/>
          <a:extLst>
            <a:ext uri="{FF2B5EF4-FFF2-40B4-BE49-F238E27FC236}">
              <a16:creationId xmlns:a16="http://schemas.microsoft.com/office/drawing/2014/main" id="{00000000-0008-0000-0300-00006C000000}"/>
            </a:ext>
          </a:extLst>
        </xdr:cNvPr>
        <xdr:cNvSpPr/>
      </xdr:nvSpPr>
      <xdr:spPr>
        <a:xfrm>
          <a:off x="402167" y="391583"/>
          <a:ext cx="819150" cy="819150"/>
        </a:xfrm>
        <a:prstGeom prst="ellipse">
          <a:avLst/>
        </a:prstGeom>
        <a:solidFill>
          <a:sysClr val="window" lastClr="FFFFFF"/>
        </a:solidFill>
        <a:ln w="422275">
          <a:solidFill>
            <a:srgbClr val="240179"/>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xdr:twoCellAnchor>
  <xdr:twoCellAnchor>
    <xdr:from>
      <xdr:col>2</xdr:col>
      <xdr:colOff>461433</xdr:colOff>
      <xdr:row>3</xdr:row>
      <xdr:rowOff>83608</xdr:rowOff>
    </xdr:from>
    <xdr:to>
      <xdr:col>4</xdr:col>
      <xdr:colOff>1056217</xdr:colOff>
      <xdr:row>6</xdr:row>
      <xdr:rowOff>32808</xdr:rowOff>
    </xdr:to>
    <xdr:sp macro="" textlink="">
      <xdr:nvSpPr>
        <xdr:cNvPr id="109" name="TextBox 108">
          <a:hlinkClick xmlns:r="http://schemas.openxmlformats.org/officeDocument/2006/relationships" r:id="rId1"/>
          <a:extLst>
            <a:ext uri="{FF2B5EF4-FFF2-40B4-BE49-F238E27FC236}">
              <a16:creationId xmlns:a16="http://schemas.microsoft.com/office/drawing/2014/main" id="{00000000-0008-0000-0300-00006D000000}"/>
            </a:ext>
          </a:extLst>
        </xdr:cNvPr>
        <xdr:cNvSpPr txBox="1"/>
      </xdr:nvSpPr>
      <xdr:spPr>
        <a:xfrm>
          <a:off x="821266" y="782108"/>
          <a:ext cx="2933701" cy="64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b="1">
              <a:solidFill>
                <a:srgbClr val="240179"/>
              </a:solidFill>
              <a:latin typeface="Arial" panose="020B0604020202020204" pitchFamily="34" charset="0"/>
              <a:cs typeface="Arial" panose="020B0604020202020204" pitchFamily="34" charset="0"/>
            </a:rPr>
            <a:t>Competenties</a:t>
          </a:r>
          <a:endParaRPr lang="en-NL" sz="1800" b="1">
            <a:solidFill>
              <a:srgbClr val="240179"/>
            </a:solidFill>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9</xdr:col>
          <xdr:colOff>619125</xdr:colOff>
          <xdr:row>11</xdr:row>
          <xdr:rowOff>9525</xdr:rowOff>
        </xdr:from>
        <xdr:to>
          <xdr:col>14</xdr:col>
          <xdr:colOff>0</xdr:colOff>
          <xdr:row>12</xdr:row>
          <xdr:rowOff>9525</xdr:rowOff>
        </xdr:to>
        <xdr:sp macro="" textlink="">
          <xdr:nvSpPr>
            <xdr:cNvPr id="3363" name="Group Box 291" hidden="1">
              <a:extLst>
                <a:ext uri="{63B3BB69-23CF-44E3-9099-C40C66FF867C}">
                  <a14:compatExt spid="_x0000_s3363"/>
                </a:ext>
                <a:ext uri="{FF2B5EF4-FFF2-40B4-BE49-F238E27FC236}">
                  <a16:creationId xmlns:a16="http://schemas.microsoft.com/office/drawing/2014/main" id="{00000000-0008-0000-0300-000023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11</xdr:row>
          <xdr:rowOff>219075</xdr:rowOff>
        </xdr:from>
        <xdr:to>
          <xdr:col>10</xdr:col>
          <xdr:colOff>342900</xdr:colOff>
          <xdr:row>11</xdr:row>
          <xdr:rowOff>457200</xdr:rowOff>
        </xdr:to>
        <xdr:sp macro="" textlink="">
          <xdr:nvSpPr>
            <xdr:cNvPr id="3364" name="Option Button 292" hidden="1">
              <a:extLst>
                <a:ext uri="{63B3BB69-23CF-44E3-9099-C40C66FF867C}">
                  <a14:compatExt spid="_x0000_s3364"/>
                </a:ext>
                <a:ext uri="{FF2B5EF4-FFF2-40B4-BE49-F238E27FC236}">
                  <a16:creationId xmlns:a16="http://schemas.microsoft.com/office/drawing/2014/main" id="{00000000-0008-0000-0300-00002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11</xdr:row>
          <xdr:rowOff>219075</xdr:rowOff>
        </xdr:from>
        <xdr:to>
          <xdr:col>11</xdr:col>
          <xdr:colOff>361950</xdr:colOff>
          <xdr:row>11</xdr:row>
          <xdr:rowOff>457200</xdr:rowOff>
        </xdr:to>
        <xdr:sp macro="" textlink="">
          <xdr:nvSpPr>
            <xdr:cNvPr id="3365" name="Option Button 293" hidden="1">
              <a:extLst>
                <a:ext uri="{63B3BB69-23CF-44E3-9099-C40C66FF867C}">
                  <a14:compatExt spid="_x0000_s3365"/>
                </a:ext>
                <a:ext uri="{FF2B5EF4-FFF2-40B4-BE49-F238E27FC236}">
                  <a16:creationId xmlns:a16="http://schemas.microsoft.com/office/drawing/2014/main" id="{00000000-0008-0000-0300-00002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11</xdr:row>
          <xdr:rowOff>219075</xdr:rowOff>
        </xdr:from>
        <xdr:to>
          <xdr:col>12</xdr:col>
          <xdr:colOff>361950</xdr:colOff>
          <xdr:row>11</xdr:row>
          <xdr:rowOff>457200</xdr:rowOff>
        </xdr:to>
        <xdr:sp macro="" textlink="">
          <xdr:nvSpPr>
            <xdr:cNvPr id="3366" name="Option Button 294" hidden="1">
              <a:extLst>
                <a:ext uri="{63B3BB69-23CF-44E3-9099-C40C66FF867C}">
                  <a14:compatExt spid="_x0000_s3366"/>
                </a:ext>
                <a:ext uri="{FF2B5EF4-FFF2-40B4-BE49-F238E27FC236}">
                  <a16:creationId xmlns:a16="http://schemas.microsoft.com/office/drawing/2014/main" id="{00000000-0008-0000-0300-00002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11</xdr:row>
          <xdr:rowOff>219075</xdr:rowOff>
        </xdr:from>
        <xdr:to>
          <xdr:col>13</xdr:col>
          <xdr:colOff>361950</xdr:colOff>
          <xdr:row>11</xdr:row>
          <xdr:rowOff>457200</xdr:rowOff>
        </xdr:to>
        <xdr:sp macro="" textlink="">
          <xdr:nvSpPr>
            <xdr:cNvPr id="3367" name="Option Button 295" hidden="1">
              <a:extLst>
                <a:ext uri="{63B3BB69-23CF-44E3-9099-C40C66FF867C}">
                  <a14:compatExt spid="_x0000_s3367"/>
                </a:ext>
                <a:ext uri="{FF2B5EF4-FFF2-40B4-BE49-F238E27FC236}">
                  <a16:creationId xmlns:a16="http://schemas.microsoft.com/office/drawing/2014/main" id="{00000000-0008-0000-0300-00002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16</xdr:col>
      <xdr:colOff>21168</xdr:colOff>
      <xdr:row>31</xdr:row>
      <xdr:rowOff>87312</xdr:rowOff>
    </xdr:from>
    <xdr:to>
      <xdr:col>16</xdr:col>
      <xdr:colOff>550335</xdr:colOff>
      <xdr:row>31</xdr:row>
      <xdr:rowOff>465666</xdr:rowOff>
    </xdr:to>
    <xdr:sp macro="" textlink="">
      <xdr:nvSpPr>
        <xdr:cNvPr id="114" name="Arrow: Up 113">
          <a:hlinkClick xmlns:r="http://schemas.openxmlformats.org/officeDocument/2006/relationships" r:id="rId2" tooltip="Ga naar de bovenste regel"/>
          <a:extLst>
            <a:ext uri="{FF2B5EF4-FFF2-40B4-BE49-F238E27FC236}">
              <a16:creationId xmlns:a16="http://schemas.microsoft.com/office/drawing/2014/main" id="{00000000-0008-0000-0300-000072000000}"/>
            </a:ext>
          </a:extLst>
        </xdr:cNvPr>
        <xdr:cNvSpPr/>
      </xdr:nvSpPr>
      <xdr:spPr>
        <a:xfrm>
          <a:off x="20320001" y="16364479"/>
          <a:ext cx="529167" cy="378354"/>
        </a:xfrm>
        <a:prstGeom prst="upArrow">
          <a:avLst/>
        </a:prstGeom>
        <a:solidFill>
          <a:srgbClr val="240179"/>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NL" sz="1100"/>
        </a:p>
      </xdr:txBody>
    </xdr:sp>
    <xdr:clientData/>
  </xdr:twoCellAnchor>
  <xdr:twoCellAnchor>
    <xdr:from>
      <xdr:col>15</xdr:col>
      <xdr:colOff>2332568</xdr:colOff>
      <xdr:row>0</xdr:row>
      <xdr:rowOff>148167</xdr:rowOff>
    </xdr:from>
    <xdr:to>
      <xdr:col>15</xdr:col>
      <xdr:colOff>4035638</xdr:colOff>
      <xdr:row>6</xdr:row>
      <xdr:rowOff>29766</xdr:rowOff>
    </xdr:to>
    <xdr:pic>
      <xdr:nvPicPr>
        <xdr:cNvPr id="115" name="Picture 1">
          <a:extLst>
            <a:ext uri="{FF2B5EF4-FFF2-40B4-BE49-F238E27FC236}">
              <a16:creationId xmlns:a16="http://schemas.microsoft.com/office/drawing/2014/main" id="{00000000-0008-0000-0300-00007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0440651" y="148167"/>
          <a:ext cx="1703070" cy="1278599"/>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10</xdr:col>
          <xdr:colOff>0</xdr:colOff>
          <xdr:row>12</xdr:row>
          <xdr:rowOff>0</xdr:rowOff>
        </xdr:from>
        <xdr:to>
          <xdr:col>14</xdr:col>
          <xdr:colOff>0</xdr:colOff>
          <xdr:row>13</xdr:row>
          <xdr:rowOff>0</xdr:rowOff>
        </xdr:to>
        <xdr:sp macro="" textlink="">
          <xdr:nvSpPr>
            <xdr:cNvPr id="3374" name="Group Box 302" hidden="1">
              <a:extLst>
                <a:ext uri="{63B3BB69-23CF-44E3-9099-C40C66FF867C}">
                  <a14:compatExt spid="_x0000_s3374"/>
                </a:ext>
                <a:ext uri="{FF2B5EF4-FFF2-40B4-BE49-F238E27FC236}">
                  <a16:creationId xmlns:a16="http://schemas.microsoft.com/office/drawing/2014/main" id="{00000000-0008-0000-0300-00002E0D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104775</xdr:colOff>
          <xdr:row>12</xdr:row>
          <xdr:rowOff>219075</xdr:rowOff>
        </xdr:from>
        <xdr:to>
          <xdr:col>10</xdr:col>
          <xdr:colOff>342900</xdr:colOff>
          <xdr:row>12</xdr:row>
          <xdr:rowOff>457200</xdr:rowOff>
        </xdr:to>
        <xdr:sp macro="" textlink="">
          <xdr:nvSpPr>
            <xdr:cNvPr id="3375" name="Option Button 303" hidden="1">
              <a:extLst>
                <a:ext uri="{63B3BB69-23CF-44E3-9099-C40C66FF867C}">
                  <a14:compatExt spid="_x0000_s3375"/>
                </a:ext>
                <a:ext uri="{FF2B5EF4-FFF2-40B4-BE49-F238E27FC236}">
                  <a16:creationId xmlns:a16="http://schemas.microsoft.com/office/drawing/2014/main" id="{00000000-0008-0000-0300-00002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12</xdr:row>
          <xdr:rowOff>219075</xdr:rowOff>
        </xdr:from>
        <xdr:to>
          <xdr:col>11</xdr:col>
          <xdr:colOff>361950</xdr:colOff>
          <xdr:row>12</xdr:row>
          <xdr:rowOff>457200</xdr:rowOff>
        </xdr:to>
        <xdr:sp macro="" textlink="">
          <xdr:nvSpPr>
            <xdr:cNvPr id="3376" name="Option Button 304" hidden="1">
              <a:extLst>
                <a:ext uri="{63B3BB69-23CF-44E3-9099-C40C66FF867C}">
                  <a14:compatExt spid="_x0000_s3376"/>
                </a:ext>
                <a:ext uri="{FF2B5EF4-FFF2-40B4-BE49-F238E27FC236}">
                  <a16:creationId xmlns:a16="http://schemas.microsoft.com/office/drawing/2014/main" id="{00000000-0008-0000-0300-00003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12</xdr:row>
          <xdr:rowOff>219075</xdr:rowOff>
        </xdr:from>
        <xdr:to>
          <xdr:col>12</xdr:col>
          <xdr:colOff>361950</xdr:colOff>
          <xdr:row>12</xdr:row>
          <xdr:rowOff>457200</xdr:rowOff>
        </xdr:to>
        <xdr:sp macro="" textlink="">
          <xdr:nvSpPr>
            <xdr:cNvPr id="3377" name="Option Button 305" hidden="1">
              <a:extLst>
                <a:ext uri="{63B3BB69-23CF-44E3-9099-C40C66FF867C}">
                  <a14:compatExt spid="_x0000_s3377"/>
                </a:ext>
                <a:ext uri="{FF2B5EF4-FFF2-40B4-BE49-F238E27FC236}">
                  <a16:creationId xmlns:a16="http://schemas.microsoft.com/office/drawing/2014/main" id="{00000000-0008-0000-0300-00003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12</xdr:row>
          <xdr:rowOff>219075</xdr:rowOff>
        </xdr:from>
        <xdr:to>
          <xdr:col>13</xdr:col>
          <xdr:colOff>361950</xdr:colOff>
          <xdr:row>12</xdr:row>
          <xdr:rowOff>457200</xdr:rowOff>
        </xdr:to>
        <xdr:sp macro="" textlink="">
          <xdr:nvSpPr>
            <xdr:cNvPr id="3378" name="Option Button 306" hidden="1">
              <a:extLst>
                <a:ext uri="{63B3BB69-23CF-44E3-9099-C40C66FF867C}">
                  <a14:compatExt spid="_x0000_s3378"/>
                </a:ext>
                <a:ext uri="{FF2B5EF4-FFF2-40B4-BE49-F238E27FC236}">
                  <a16:creationId xmlns:a16="http://schemas.microsoft.com/office/drawing/2014/main" id="{00000000-0008-0000-0300-00003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4.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4.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A30C9-98CE-4FD2-A26C-0FB5B3B60811}">
  <sheetPr codeName="shtINFO">
    <tabColor rgb="FF240179"/>
  </sheetPr>
  <dimension ref="A1:L29"/>
  <sheetViews>
    <sheetView showGridLines="0" showRowColHeaders="0" workbookViewId="0">
      <pane ySplit="8" topLeftCell="A9" activePane="bottomLeft" state="frozen"/>
      <selection activeCell="F21" sqref="F21"/>
      <selection pane="bottomLeft" activeCell="A9" sqref="A9"/>
    </sheetView>
  </sheetViews>
  <sheetFormatPr defaultColWidth="0" defaultRowHeight="15" zeroHeight="1" x14ac:dyDescent="0.25"/>
  <cols>
    <col min="1" max="2" width="2.7109375" style="164" customWidth="1"/>
    <col min="3" max="4" width="9.140625" style="164" customWidth="1"/>
    <col min="5" max="5" width="19.85546875" style="164" customWidth="1"/>
    <col min="6" max="6" width="25.7109375" style="165" customWidth="1"/>
    <col min="7" max="9" width="25.7109375" style="164" customWidth="1"/>
    <col min="10" max="10" width="11.5703125" style="164" bestFit="1" customWidth="1"/>
    <col min="11" max="11" width="9.140625" style="164" customWidth="1"/>
    <col min="12" max="12" width="0" style="164" hidden="1" customWidth="1"/>
    <col min="13" max="16384" width="9.140625" style="164" hidden="1"/>
  </cols>
  <sheetData>
    <row r="1" spans="3:9" ht="18" customHeight="1" x14ac:dyDescent="0.25"/>
    <row r="2" spans="3:9" s="166" customFormat="1" ht="18" customHeight="1" x14ac:dyDescent="0.25">
      <c r="F2" s="167"/>
    </row>
    <row r="3" spans="3:9" s="166" customFormat="1" ht="18" customHeight="1" x14ac:dyDescent="0.25">
      <c r="F3" s="167"/>
    </row>
    <row r="4" spans="3:9" s="166" customFormat="1" ht="18" customHeight="1" x14ac:dyDescent="0.25">
      <c r="G4" s="168"/>
    </row>
    <row r="5" spans="3:9" s="166" customFormat="1" ht="18" customHeight="1" x14ac:dyDescent="0.25">
      <c r="F5" s="169"/>
      <c r="G5" s="169"/>
      <c r="H5" s="170"/>
      <c r="I5" s="168"/>
    </row>
    <row r="6" spans="3:9" s="166" customFormat="1" ht="18" customHeight="1" x14ac:dyDescent="0.25">
      <c r="F6" s="242"/>
      <c r="G6" s="243"/>
      <c r="H6" s="243"/>
      <c r="I6" s="243"/>
    </row>
    <row r="7" spans="3:9" s="166" customFormat="1" ht="15.75" x14ac:dyDescent="0.25">
      <c r="F7" s="171"/>
      <c r="G7" s="171"/>
      <c r="H7" s="172"/>
    </row>
    <row r="8" spans="3:9" s="166" customFormat="1" x14ac:dyDescent="0.25">
      <c r="E8" s="173"/>
      <c r="F8" s="171"/>
      <c r="G8" s="174"/>
      <c r="H8" s="175" t="s">
        <v>164</v>
      </c>
      <c r="I8" s="176">
        <v>46204</v>
      </c>
    </row>
    <row r="9" spans="3:9" s="166" customFormat="1" ht="15.75" x14ac:dyDescent="0.25">
      <c r="C9" s="177" t="s">
        <v>0</v>
      </c>
      <c r="D9" s="178"/>
      <c r="E9" s="178"/>
      <c r="F9" s="179"/>
      <c r="G9" s="179"/>
      <c r="H9" s="180"/>
      <c r="I9" s="207"/>
    </row>
    <row r="10" spans="3:9" s="166" customFormat="1" ht="28.5" customHeight="1" x14ac:dyDescent="0.25">
      <c r="C10" s="244" t="s">
        <v>130</v>
      </c>
      <c r="D10" s="245"/>
      <c r="E10" s="245"/>
      <c r="F10" s="245"/>
      <c r="G10" s="245"/>
      <c r="H10" s="245"/>
      <c r="I10" s="245"/>
    </row>
    <row r="11" spans="3:9" s="166" customFormat="1" ht="31.5" customHeight="1" x14ac:dyDescent="0.25">
      <c r="C11" s="244" t="s">
        <v>125</v>
      </c>
      <c r="D11" s="245"/>
      <c r="E11" s="245"/>
      <c r="F11" s="245"/>
      <c r="G11" s="245"/>
      <c r="H11" s="245"/>
      <c r="I11" s="245"/>
    </row>
    <row r="12" spans="3:9" s="166" customFormat="1" ht="59.45" customHeight="1" x14ac:dyDescent="0.25">
      <c r="C12" s="244" t="s">
        <v>129</v>
      </c>
      <c r="D12" s="245"/>
      <c r="E12" s="245"/>
      <c r="F12" s="245"/>
      <c r="G12" s="245"/>
      <c r="H12" s="245"/>
      <c r="I12" s="245"/>
    </row>
    <row r="13" spans="3:9" s="166" customFormat="1" ht="15.75" x14ac:dyDescent="0.25">
      <c r="C13" s="177" t="s">
        <v>1</v>
      </c>
      <c r="D13" s="178"/>
      <c r="E13" s="181"/>
      <c r="F13" s="179"/>
      <c r="G13" s="179"/>
      <c r="H13" s="180"/>
      <c r="I13" s="178"/>
    </row>
    <row r="14" spans="3:9" s="166" customFormat="1" ht="30" customHeight="1" x14ac:dyDescent="0.25">
      <c r="C14" s="241" t="s">
        <v>105</v>
      </c>
      <c r="D14" s="247"/>
      <c r="E14" s="247"/>
      <c r="F14" s="247"/>
      <c r="G14" s="247"/>
      <c r="H14" s="247"/>
      <c r="I14" s="247"/>
    </row>
    <row r="15" spans="3:9" s="166" customFormat="1" ht="30" customHeight="1" x14ac:dyDescent="0.25">
      <c r="C15" s="241" t="s">
        <v>2</v>
      </c>
      <c r="D15" s="247"/>
      <c r="E15" s="247"/>
      <c r="F15" s="247"/>
      <c r="G15" s="247"/>
      <c r="H15" s="247"/>
      <c r="I15" s="247"/>
    </row>
    <row r="16" spans="3:9" s="166" customFormat="1" ht="17.45" customHeight="1" x14ac:dyDescent="0.25">
      <c r="C16" s="241" t="s">
        <v>3</v>
      </c>
      <c r="D16" s="247"/>
      <c r="E16" s="247"/>
      <c r="F16" s="247"/>
      <c r="G16" s="247"/>
      <c r="H16" s="247"/>
      <c r="I16" s="247"/>
    </row>
    <row r="17" spans="1:11" s="166" customFormat="1" ht="31.15" customHeight="1" x14ac:dyDescent="0.25">
      <c r="C17" s="241" t="s">
        <v>9</v>
      </c>
      <c r="D17" s="247"/>
      <c r="E17" s="247"/>
      <c r="F17" s="247"/>
      <c r="G17" s="247"/>
      <c r="H17" s="247"/>
      <c r="I17" s="247"/>
    </row>
    <row r="18" spans="1:11" s="166" customFormat="1" ht="17.45" customHeight="1" x14ac:dyDescent="0.25">
      <c r="C18" s="181"/>
      <c r="D18" s="179"/>
      <c r="E18" s="179"/>
      <c r="F18" s="180"/>
      <c r="G18" s="178"/>
      <c r="H18" s="178"/>
      <c r="I18" s="178"/>
    </row>
    <row r="19" spans="1:11" s="166" customFormat="1" ht="17.45" customHeight="1" x14ac:dyDescent="0.25">
      <c r="C19" s="181" t="s">
        <v>4</v>
      </c>
      <c r="D19" s="179"/>
      <c r="E19" s="179"/>
      <c r="F19" s="180"/>
      <c r="G19" s="178"/>
      <c r="H19" s="178"/>
      <c r="I19" s="178"/>
    </row>
    <row r="20" spans="1:11" s="166" customFormat="1" ht="17.45" customHeight="1" x14ac:dyDescent="0.25">
      <c r="C20" s="241" t="s">
        <v>57</v>
      </c>
      <c r="D20" s="247"/>
      <c r="E20" s="247"/>
      <c r="F20" s="247"/>
      <c r="G20" s="247"/>
      <c r="H20" s="247"/>
      <c r="I20" s="247"/>
    </row>
    <row r="21" spans="1:11" s="166" customFormat="1" ht="17.45" customHeight="1" x14ac:dyDescent="0.25">
      <c r="C21" s="246" t="s">
        <v>5</v>
      </c>
      <c r="D21" s="246"/>
      <c r="E21" s="246"/>
      <c r="F21" s="246"/>
      <c r="G21" s="246"/>
      <c r="H21" s="246"/>
      <c r="I21" s="246"/>
    </row>
    <row r="22" spans="1:11" s="166" customFormat="1" ht="17.45" customHeight="1" x14ac:dyDescent="0.25">
      <c r="C22" s="246" t="s">
        <v>6</v>
      </c>
      <c r="D22" s="246"/>
      <c r="E22" s="246"/>
      <c r="F22" s="246"/>
      <c r="G22" s="246"/>
      <c r="H22" s="246"/>
      <c r="I22" s="246"/>
    </row>
    <row r="23" spans="1:11" s="166" customFormat="1" ht="18.600000000000001" customHeight="1" x14ac:dyDescent="0.25">
      <c r="C23" s="246" t="s">
        <v>7</v>
      </c>
      <c r="D23" s="246"/>
      <c r="E23" s="246"/>
      <c r="F23" s="246"/>
      <c r="G23" s="246"/>
      <c r="H23" s="246"/>
      <c r="I23" s="246"/>
    </row>
    <row r="24" spans="1:11" s="166" customFormat="1" ht="17.25" customHeight="1" x14ac:dyDescent="0.25">
      <c r="C24" s="246" t="s">
        <v>8</v>
      </c>
      <c r="D24" s="246"/>
      <c r="E24" s="246"/>
      <c r="F24" s="246"/>
      <c r="G24" s="246"/>
      <c r="H24" s="246"/>
      <c r="I24" s="246"/>
    </row>
    <row r="25" spans="1:11" s="166" customFormat="1" ht="31.15" customHeight="1" x14ac:dyDescent="0.25">
      <c r="C25" s="241"/>
      <c r="D25" s="241"/>
      <c r="E25" s="241"/>
      <c r="F25" s="241"/>
      <c r="G25" s="241"/>
      <c r="H25" s="241"/>
      <c r="I25" s="241"/>
    </row>
    <row r="26" spans="1:11" s="166" customFormat="1" ht="15" customHeight="1" x14ac:dyDescent="0.25">
      <c r="C26" s="171"/>
      <c r="D26" s="171"/>
      <c r="E26" s="171"/>
      <c r="F26" s="172"/>
    </row>
    <row r="27" spans="1:11" s="166" customFormat="1" ht="15" customHeight="1" x14ac:dyDescent="0.25">
      <c r="A27" s="182"/>
      <c r="B27" s="182"/>
      <c r="C27" s="183"/>
      <c r="D27" s="178"/>
      <c r="E27" s="178"/>
      <c r="F27" s="178"/>
      <c r="G27" s="178"/>
      <c r="H27" s="178"/>
      <c r="I27" s="178"/>
      <c r="J27" s="182"/>
      <c r="K27" s="182"/>
    </row>
    <row r="28" spans="1:11" s="166" customFormat="1" ht="15" hidden="1" customHeight="1" x14ac:dyDescent="0.25">
      <c r="A28" s="164"/>
      <c r="B28" s="164"/>
      <c r="C28" s="164"/>
      <c r="D28" s="164"/>
      <c r="E28" s="164"/>
      <c r="F28" s="165"/>
      <c r="G28" s="164"/>
      <c r="H28" s="164"/>
      <c r="I28" s="164"/>
      <c r="J28" s="164"/>
      <c r="K28" s="164"/>
    </row>
    <row r="29" spans="1:11" s="184" customFormat="1" ht="14.45" hidden="1" customHeight="1" x14ac:dyDescent="0.25">
      <c r="A29" s="164"/>
      <c r="B29" s="164"/>
      <c r="C29" s="164"/>
      <c r="D29" s="164"/>
      <c r="E29" s="164"/>
      <c r="F29" s="165"/>
      <c r="G29" s="164"/>
      <c r="H29" s="164"/>
      <c r="I29" s="164"/>
      <c r="J29" s="164"/>
      <c r="K29" s="164"/>
    </row>
  </sheetData>
  <sheetProtection sheet="1" objects="1" scenarios="1"/>
  <mergeCells count="14">
    <mergeCell ref="C25:I25"/>
    <mergeCell ref="F6:I6"/>
    <mergeCell ref="C11:I11"/>
    <mergeCell ref="C12:I12"/>
    <mergeCell ref="C24:I24"/>
    <mergeCell ref="C10:I10"/>
    <mergeCell ref="C23:I23"/>
    <mergeCell ref="C14:I14"/>
    <mergeCell ref="C15:I15"/>
    <mergeCell ref="C16:I16"/>
    <mergeCell ref="C20:I20"/>
    <mergeCell ref="C21:I21"/>
    <mergeCell ref="C22:I22"/>
    <mergeCell ref="C17:I17"/>
  </mergeCells>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CDADB-0BEE-46E5-B262-914A677F2547}">
  <sheetPr codeName="shtAlgemeneGegevens">
    <tabColor rgb="FF240179"/>
    <pageSetUpPr autoPageBreaks="0" fitToPage="1"/>
  </sheetPr>
  <dimension ref="A1:H45"/>
  <sheetViews>
    <sheetView showGridLines="0" showRowColHeaders="0" workbookViewId="0">
      <pane ySplit="7" topLeftCell="A8" activePane="bottomLeft" state="frozen"/>
      <selection pane="bottomLeft" activeCell="A8" sqref="A8"/>
    </sheetView>
  </sheetViews>
  <sheetFormatPr defaultColWidth="0" defaultRowHeight="15" zeroHeight="1" x14ac:dyDescent="0.25"/>
  <cols>
    <col min="1" max="2" width="2.7109375" customWidth="1"/>
    <col min="3" max="3" width="25.7109375" customWidth="1"/>
    <col min="4" max="4" width="20.7109375" customWidth="1"/>
    <col min="5" max="5" width="9.140625" customWidth="1"/>
    <col min="6" max="6" width="52" customWidth="1"/>
    <col min="7" max="8" width="9.140625" customWidth="1"/>
    <col min="9" max="12" width="9.140625" hidden="1" customWidth="1"/>
    <col min="13" max="16384" width="9.140625" hidden="1"/>
  </cols>
  <sheetData>
    <row r="1" spans="1:6" ht="18" customHeight="1" x14ac:dyDescent="0.25">
      <c r="F1" s="3"/>
    </row>
    <row r="2" spans="1:6" ht="18" customHeight="1" x14ac:dyDescent="0.25">
      <c r="F2" s="1"/>
    </row>
    <row r="3" spans="1:6" ht="18" customHeight="1" x14ac:dyDescent="0.25">
      <c r="F3" s="2"/>
    </row>
    <row r="4" spans="1:6" ht="18" customHeight="1" x14ac:dyDescent="0.25"/>
    <row r="5" spans="1:6" ht="18" customHeight="1" x14ac:dyDescent="0.25"/>
    <row r="6" spans="1:6" ht="18" customHeight="1" x14ac:dyDescent="0.25"/>
    <row r="7" spans="1:6" ht="18" customHeight="1" x14ac:dyDescent="0.25"/>
    <row r="8" spans="1:6" ht="18" customHeight="1" x14ac:dyDescent="0.25">
      <c r="A8" s="226"/>
      <c r="C8" s="49" t="s">
        <v>10</v>
      </c>
      <c r="D8" s="43"/>
      <c r="E8" s="44"/>
      <c r="F8" s="42"/>
    </row>
    <row r="9" spans="1:6" ht="18" customHeight="1" x14ac:dyDescent="0.25">
      <c r="C9" s="49"/>
      <c r="D9" s="42"/>
      <c r="E9" s="42"/>
      <c r="F9" s="42"/>
    </row>
    <row r="10" spans="1:6" ht="18" customHeight="1" x14ac:dyDescent="0.25">
      <c r="C10" s="49" t="s">
        <v>11</v>
      </c>
      <c r="D10" s="251"/>
      <c r="E10" s="251"/>
      <c r="F10" s="251"/>
    </row>
    <row r="11" spans="1:6" ht="18" customHeight="1" x14ac:dyDescent="0.25">
      <c r="C11" s="49" t="s">
        <v>12</v>
      </c>
      <c r="D11" s="251"/>
      <c r="E11" s="251"/>
      <c r="F11" s="251"/>
    </row>
    <row r="12" spans="1:6" ht="18" customHeight="1" x14ac:dyDescent="0.25">
      <c r="C12" s="49"/>
      <c r="D12" s="250"/>
      <c r="E12" s="250"/>
      <c r="F12" s="250"/>
    </row>
    <row r="13" spans="1:6" ht="18" customHeight="1" x14ac:dyDescent="0.25">
      <c r="C13" s="49" t="s">
        <v>13</v>
      </c>
      <c r="D13" s="251"/>
      <c r="E13" s="251"/>
      <c r="F13" s="251"/>
    </row>
    <row r="14" spans="1:6" ht="18" customHeight="1" x14ac:dyDescent="0.25">
      <c r="C14" s="49"/>
      <c r="D14" s="250"/>
      <c r="E14" s="250"/>
      <c r="F14" s="250"/>
    </row>
    <row r="15" spans="1:6" ht="18" customHeight="1" x14ac:dyDescent="0.25">
      <c r="C15" s="49" t="s">
        <v>14</v>
      </c>
      <c r="D15" s="251"/>
      <c r="E15" s="251"/>
      <c r="F15" s="251"/>
    </row>
    <row r="16" spans="1:6" ht="18" customHeight="1" x14ac:dyDescent="0.25">
      <c r="C16" s="49" t="s">
        <v>15</v>
      </c>
      <c r="D16" s="251"/>
      <c r="E16" s="251"/>
      <c r="F16" s="251"/>
    </row>
    <row r="17" spans="3:6" ht="18" customHeight="1" x14ac:dyDescent="0.25">
      <c r="C17" s="49" t="s">
        <v>16</v>
      </c>
      <c r="D17" s="251"/>
      <c r="E17" s="251"/>
      <c r="F17" s="251"/>
    </row>
    <row r="18" spans="3:6" ht="18" customHeight="1" x14ac:dyDescent="0.25">
      <c r="C18" s="49" t="s">
        <v>17</v>
      </c>
      <c r="D18" s="252"/>
      <c r="E18" s="252"/>
      <c r="F18" s="252"/>
    </row>
    <row r="19" spans="3:6" ht="18" customHeight="1" x14ac:dyDescent="0.25">
      <c r="C19" s="45" t="s">
        <v>19</v>
      </c>
      <c r="D19" s="31"/>
      <c r="E19" s="46"/>
      <c r="F19" s="46"/>
    </row>
    <row r="20" spans="3:6" ht="18" customHeight="1" x14ac:dyDescent="0.25">
      <c r="C20" s="42"/>
      <c r="D20" s="42"/>
      <c r="E20" s="42"/>
      <c r="F20" s="42"/>
    </row>
    <row r="21" spans="3:6" ht="18" customHeight="1" x14ac:dyDescent="0.25">
      <c r="C21" s="49" t="s">
        <v>20</v>
      </c>
      <c r="D21" s="251"/>
      <c r="E21" s="251"/>
      <c r="F21" s="251"/>
    </row>
    <row r="22" spans="3:6" ht="18" customHeight="1" x14ac:dyDescent="0.25">
      <c r="C22" s="49"/>
      <c r="D22" s="53"/>
    </row>
    <row r="23" spans="3:6" ht="18" customHeight="1" x14ac:dyDescent="0.25">
      <c r="C23" s="49" t="s">
        <v>21</v>
      </c>
      <c r="D23" s="250"/>
      <c r="E23" s="250"/>
      <c r="F23" s="250"/>
    </row>
    <row r="24" spans="3:6" ht="18" customHeight="1" x14ac:dyDescent="0.25">
      <c r="C24" s="200" t="s">
        <v>147</v>
      </c>
      <c r="D24" s="251" t="s">
        <v>148</v>
      </c>
      <c r="E24" s="251"/>
      <c r="F24" s="251"/>
    </row>
    <row r="25" spans="3:6" ht="18" customHeight="1" x14ac:dyDescent="0.25">
      <c r="C25" s="200" t="s">
        <v>147</v>
      </c>
      <c r="D25" s="251" t="s">
        <v>148</v>
      </c>
      <c r="E25" s="251"/>
      <c r="F25" s="251"/>
    </row>
    <row r="26" spans="3:6" ht="18" customHeight="1" x14ac:dyDescent="0.25">
      <c r="C26" s="200" t="s">
        <v>147</v>
      </c>
      <c r="D26" s="251" t="s">
        <v>148</v>
      </c>
      <c r="E26" s="251"/>
      <c r="F26" s="251"/>
    </row>
    <row r="27" spans="3:6" ht="18" customHeight="1" x14ac:dyDescent="0.25">
      <c r="C27" s="200" t="s">
        <v>147</v>
      </c>
      <c r="D27" s="251" t="s">
        <v>148</v>
      </c>
      <c r="E27" s="251"/>
      <c r="F27" s="251"/>
    </row>
    <row r="28" spans="3:6" ht="18" customHeight="1" x14ac:dyDescent="0.25">
      <c r="C28" s="200" t="s">
        <v>147</v>
      </c>
      <c r="D28" s="251" t="s">
        <v>148</v>
      </c>
      <c r="E28" s="251"/>
      <c r="F28" s="251"/>
    </row>
    <row r="29" spans="3:6" ht="18" customHeight="1" x14ac:dyDescent="0.25">
      <c r="C29" s="200" t="s">
        <v>147</v>
      </c>
      <c r="D29" s="251" t="s">
        <v>148</v>
      </c>
      <c r="E29" s="251"/>
      <c r="F29" s="251"/>
    </row>
    <row r="30" spans="3:6" ht="18" customHeight="1" x14ac:dyDescent="0.25">
      <c r="C30" s="42"/>
      <c r="D30" s="42"/>
      <c r="E30" s="250"/>
      <c r="F30" s="253"/>
    </row>
    <row r="31" spans="3:6" ht="18" customHeight="1" x14ac:dyDescent="0.25">
      <c r="C31" s="42"/>
      <c r="D31" s="42"/>
      <c r="E31" s="250"/>
      <c r="F31" s="250"/>
    </row>
    <row r="32" spans="3:6" ht="18" customHeight="1" x14ac:dyDescent="0.25">
      <c r="C32" s="49" t="s">
        <v>81</v>
      </c>
      <c r="D32" s="48"/>
      <c r="E32" s="47"/>
      <c r="F32" s="47"/>
    </row>
    <row r="33" spans="3:6" ht="18" customHeight="1" x14ac:dyDescent="0.25">
      <c r="C33" s="49"/>
      <c r="D33" s="50" t="s">
        <v>82</v>
      </c>
      <c r="E33" s="50" t="s">
        <v>83</v>
      </c>
      <c r="F33" s="50"/>
    </row>
    <row r="34" spans="3:6" ht="39.950000000000003" customHeight="1" x14ac:dyDescent="0.25">
      <c r="C34" s="51">
        <v>1</v>
      </c>
      <c r="D34" s="52"/>
      <c r="E34" s="248"/>
      <c r="F34" s="249"/>
    </row>
    <row r="35" spans="3:6" ht="39.950000000000003" customHeight="1" x14ac:dyDescent="0.25">
      <c r="C35" s="51">
        <v>2</v>
      </c>
      <c r="D35" s="52"/>
      <c r="E35" s="248"/>
      <c r="F35" s="249"/>
    </row>
    <row r="36" spans="3:6" ht="39.950000000000003" customHeight="1" x14ac:dyDescent="0.25">
      <c r="C36" s="51">
        <v>3</v>
      </c>
      <c r="D36" s="52"/>
      <c r="E36" s="248"/>
      <c r="F36" s="249"/>
    </row>
    <row r="37" spans="3:6" ht="39.950000000000003" customHeight="1" x14ac:dyDescent="0.25">
      <c r="C37" s="51">
        <v>4</v>
      </c>
      <c r="D37" s="52"/>
      <c r="E37" s="248"/>
      <c r="F37" s="249"/>
    </row>
    <row r="38" spans="3:6" ht="39.950000000000003" customHeight="1" x14ac:dyDescent="0.25">
      <c r="C38" s="51">
        <v>5</v>
      </c>
      <c r="D38" s="52"/>
      <c r="E38" s="248"/>
      <c r="F38" s="249"/>
    </row>
    <row r="39" spans="3:6" ht="39.950000000000003" customHeight="1" x14ac:dyDescent="0.25">
      <c r="C39" s="51">
        <v>6</v>
      </c>
      <c r="D39" s="52"/>
      <c r="E39" s="248"/>
      <c r="F39" s="249"/>
    </row>
    <row r="40" spans="3:6" ht="39.950000000000003" customHeight="1" x14ac:dyDescent="0.25">
      <c r="C40" s="51">
        <v>7</v>
      </c>
      <c r="D40" s="52"/>
      <c r="E40" s="248"/>
      <c r="F40" s="249"/>
    </row>
    <row r="41" spans="3:6" ht="39.950000000000003" customHeight="1" x14ac:dyDescent="0.25">
      <c r="C41" s="51">
        <v>8</v>
      </c>
      <c r="D41" s="52"/>
      <c r="E41" s="248"/>
      <c r="F41" s="249"/>
    </row>
    <row r="42" spans="3:6" ht="39.950000000000003" customHeight="1" x14ac:dyDescent="0.25">
      <c r="C42" s="51">
        <v>9</v>
      </c>
      <c r="D42" s="52"/>
      <c r="E42" s="248"/>
      <c r="F42" s="249"/>
    </row>
    <row r="43" spans="3:6" ht="39.950000000000003" customHeight="1" x14ac:dyDescent="0.25">
      <c r="C43" s="51">
        <v>10</v>
      </c>
      <c r="D43" s="52"/>
      <c r="E43" s="248"/>
      <c r="F43" s="249"/>
    </row>
    <row r="44" spans="3:6" ht="18" customHeight="1" x14ac:dyDescent="0.25">
      <c r="C44" s="42"/>
      <c r="D44" s="48"/>
      <c r="E44" s="47"/>
      <c r="F44" s="47"/>
    </row>
    <row r="45" spans="3:6" x14ac:dyDescent="0.25"/>
  </sheetData>
  <sheetProtection sheet="1" objects="1" scenarios="1"/>
  <mergeCells count="29">
    <mergeCell ref="D16:F16"/>
    <mergeCell ref="D17:F17"/>
    <mergeCell ref="D18:F18"/>
    <mergeCell ref="D21:F21"/>
    <mergeCell ref="E30:F30"/>
    <mergeCell ref="D23:F23"/>
    <mergeCell ref="D24:F24"/>
    <mergeCell ref="D25:F25"/>
    <mergeCell ref="D26:F26"/>
    <mergeCell ref="D27:F27"/>
    <mergeCell ref="D29:F29"/>
    <mergeCell ref="D28:F28"/>
    <mergeCell ref="D15:F15"/>
    <mergeCell ref="D10:F10"/>
    <mergeCell ref="D11:F11"/>
    <mergeCell ref="D12:F12"/>
    <mergeCell ref="D13:F13"/>
    <mergeCell ref="D14:F14"/>
    <mergeCell ref="E34:F34"/>
    <mergeCell ref="E35:F35"/>
    <mergeCell ref="E36:F36"/>
    <mergeCell ref="E31:F31"/>
    <mergeCell ref="E42:F42"/>
    <mergeCell ref="E43:F43"/>
    <mergeCell ref="E37:F37"/>
    <mergeCell ref="E38:F38"/>
    <mergeCell ref="E39:F39"/>
    <mergeCell ref="E40:F40"/>
    <mergeCell ref="E41:F41"/>
  </mergeCells>
  <dataValidations disablePrompts="1" count="2">
    <dataValidation type="list" allowBlank="1" showInputMessage="1" showErrorMessage="1" sqref="D18:F18" xr:uid="{0DC7BED7-7A2C-4814-B632-E347E7E53906}">
      <formula1>lst_SoortCertificaat</formula1>
    </dataValidation>
    <dataValidation type="date" allowBlank="1" showInputMessage="1" showErrorMessage="1" sqref="D8" xr:uid="{80E0699E-DF74-4830-8ECA-EF374244C226}">
      <formula1>42917</formula1>
      <formula2>2958465</formula2>
    </dataValidation>
  </dataValidations>
  <pageMargins left="0.70866141732283472" right="0.70866141732283472" top="0.74803149606299213" bottom="0.74803149606299213" header="0.31496062992125984" footer="0.31496062992125984"/>
  <pageSetup paperSize="9" scale="76" orientation="portrait"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C8720-615F-4969-BC0D-08FC79A508FD}">
  <sheetPr codeName="shtDisciplineMatrix">
    <tabColor rgb="FF240179"/>
    <pageSetUpPr autoPageBreaks="0" fitToPage="1"/>
  </sheetPr>
  <dimension ref="A1:AD34"/>
  <sheetViews>
    <sheetView showGridLines="0" showRowColHeaders="0" zoomScaleNormal="100" workbookViewId="0">
      <pane ySplit="7" topLeftCell="A8" activePane="bottomLeft" state="frozen"/>
      <selection pane="bottomLeft" activeCell="A8" sqref="A8"/>
    </sheetView>
  </sheetViews>
  <sheetFormatPr defaultColWidth="0" defaultRowHeight="15" zeroHeight="1" x14ac:dyDescent="0.25"/>
  <cols>
    <col min="1" max="2" width="2.7109375" customWidth="1"/>
    <col min="3" max="3" width="69.5703125" style="5" customWidth="1"/>
    <col min="4" max="6" width="15" style="5" customWidth="1"/>
    <col min="7" max="7" width="5.85546875" style="6" customWidth="1"/>
    <col min="8" max="9" width="36.140625" style="6" hidden="1" customWidth="1"/>
    <col min="10" max="10" width="26.7109375" style="6" hidden="1" customWidth="1"/>
    <col min="11" max="12" width="10.7109375" style="6" hidden="1" customWidth="1"/>
    <col min="13" max="13" width="10.7109375" style="6" customWidth="1"/>
    <col min="14" max="15" width="9.140625" customWidth="1"/>
    <col min="16" max="16" width="16.5703125" hidden="1" customWidth="1"/>
    <col min="17" max="17" width="15.28515625" hidden="1" customWidth="1"/>
    <col min="18" max="23" width="9.140625" hidden="1" customWidth="1"/>
    <col min="24" max="24" width="15.28515625" hidden="1" customWidth="1"/>
    <col min="25" max="29" width="9.140625" hidden="1" customWidth="1"/>
    <col min="30" max="30" width="0" hidden="1" customWidth="1"/>
    <col min="31" max="16384" width="9.140625" hidden="1"/>
  </cols>
  <sheetData>
    <row r="1" spans="3:13" ht="18" customHeight="1" x14ac:dyDescent="0.25"/>
    <row r="2" spans="3:13" ht="18" customHeight="1" x14ac:dyDescent="0.25">
      <c r="C2" s="4"/>
      <c r="F2" s="27"/>
    </row>
    <row r="3" spans="3:13" ht="18" customHeight="1" x14ac:dyDescent="0.25">
      <c r="C3" s="4"/>
      <c r="F3" s="27"/>
    </row>
    <row r="4" spans="3:13" ht="18" customHeight="1" x14ac:dyDescent="0.25">
      <c r="C4" s="4"/>
      <c r="F4" s="28"/>
    </row>
    <row r="5" spans="3:13" ht="18" customHeight="1" x14ac:dyDescent="0.25">
      <c r="C5" s="4"/>
      <c r="D5" s="258" t="s">
        <v>152</v>
      </c>
      <c r="E5" s="258"/>
      <c r="F5" s="258"/>
    </row>
    <row r="6" spans="3:13" ht="18" customHeight="1" thickBot="1" x14ac:dyDescent="0.3">
      <c r="C6" s="4"/>
      <c r="D6" s="259"/>
      <c r="E6" s="259"/>
      <c r="F6" s="259"/>
    </row>
    <row r="7" spans="3:13" ht="33" customHeight="1" thickBot="1" x14ac:dyDescent="0.3">
      <c r="C7" s="198" t="s">
        <v>145</v>
      </c>
      <c r="D7" s="187" t="s">
        <v>140</v>
      </c>
      <c r="E7" s="188" t="s">
        <v>141</v>
      </c>
      <c r="F7" s="189" t="s">
        <v>142</v>
      </c>
      <c r="G7" s="199"/>
      <c r="H7" s="195" t="s">
        <v>144</v>
      </c>
      <c r="I7" s="195" t="s">
        <v>143</v>
      </c>
      <c r="J7" s="206" t="s">
        <v>146</v>
      </c>
      <c r="K7" s="57"/>
      <c r="L7" s="57"/>
      <c r="M7" s="57"/>
    </row>
    <row r="8" spans="3:13" x14ac:dyDescent="0.25">
      <c r="C8" s="222"/>
      <c r="D8" s="214"/>
      <c r="E8" s="223"/>
      <c r="F8" s="224"/>
      <c r="G8" s="199"/>
      <c r="H8" s="197" t="b">
        <f>OR(H9:H9)</f>
        <v>0</v>
      </c>
      <c r="I8" s="197" t="b">
        <f>OR(I9:I9)</f>
        <v>0</v>
      </c>
      <c r="J8" s="197" t="b">
        <f>AND(OR(H8:I8),$H$16)</f>
        <v>0</v>
      </c>
      <c r="K8" s="57"/>
      <c r="L8" s="57" t="str">
        <f>IF(J8,C9,"")</f>
        <v/>
      </c>
      <c r="M8" s="57"/>
    </row>
    <row r="9" spans="3:13" x14ac:dyDescent="0.25">
      <c r="C9" s="220" t="s">
        <v>156</v>
      </c>
      <c r="D9" s="216"/>
      <c r="E9" s="191"/>
      <c r="F9" s="192"/>
      <c r="G9" s="57"/>
      <c r="H9" s="57" t="b">
        <f>AND(D9&lt;&gt;"",E9&lt;&gt;"")</f>
        <v>0</v>
      </c>
      <c r="I9" s="57" t="b">
        <f>AND(D9&lt;&gt;"",F9&lt;&gt;"")</f>
        <v>0</v>
      </c>
      <c r="J9" s="57" t="b">
        <f>AND(OR(H9,I9),$J$8)</f>
        <v>0</v>
      </c>
      <c r="K9" s="57"/>
      <c r="L9" s="57"/>
      <c r="M9" s="57"/>
    </row>
    <row r="10" spans="3:13" x14ac:dyDescent="0.25">
      <c r="C10" s="225"/>
      <c r="D10" s="217"/>
      <c r="E10" s="218"/>
      <c r="F10" s="219"/>
      <c r="G10" s="199"/>
      <c r="H10" s="197" t="b">
        <f>OR(H11:H11)</f>
        <v>0</v>
      </c>
      <c r="I10" s="197" t="b">
        <f>OR(I11:I11)</f>
        <v>0</v>
      </c>
      <c r="J10" s="197" t="b">
        <f>AND(OR(H10:I10),$H$16)</f>
        <v>0</v>
      </c>
      <c r="K10" s="57"/>
      <c r="L10" s="57" t="str">
        <f>IF(L8="",IF(J10,C11,""),L8&amp;IF(J10,", "&amp;C11,""))</f>
        <v/>
      </c>
      <c r="M10" s="57"/>
    </row>
    <row r="11" spans="3:13" x14ac:dyDescent="0.25">
      <c r="C11" s="220" t="s">
        <v>24</v>
      </c>
      <c r="D11" s="216"/>
      <c r="E11" s="191"/>
      <c r="F11" s="192"/>
      <c r="G11" s="57"/>
      <c r="H11" s="57" t="b">
        <f t="shared" ref="H11:H15" si="0">AND(D11&lt;&gt;"",E11&lt;&gt;"")</f>
        <v>0</v>
      </c>
      <c r="I11" s="57" t="b">
        <f t="shared" ref="I11:I15" si="1">AND(D11&lt;&gt;"",F11&lt;&gt;"")</f>
        <v>0</v>
      </c>
      <c r="J11" s="57" t="b">
        <f>AND(OR(H11,I11),$J$10)</f>
        <v>0</v>
      </c>
      <c r="K11" s="57"/>
      <c r="L11" s="57"/>
      <c r="M11" s="57"/>
    </row>
    <row r="12" spans="3:13" x14ac:dyDescent="0.25">
      <c r="C12" s="225"/>
      <c r="D12" s="217"/>
      <c r="E12" s="218"/>
      <c r="F12" s="219"/>
      <c r="G12" s="199"/>
      <c r="H12" s="197" t="b">
        <f>OR(H13:H13)</f>
        <v>0</v>
      </c>
      <c r="I12" s="197" t="b">
        <f>OR(I13:I13)</f>
        <v>0</v>
      </c>
      <c r="J12" s="197" t="b">
        <f>AND(OR(H12:I12),$H$16)</f>
        <v>0</v>
      </c>
      <c r="K12" s="57"/>
      <c r="L12" s="57" t="str">
        <f>IF(L10="",IF(J12,C13,""),L10&amp;IF(J12,", "&amp;C13,""))</f>
        <v/>
      </c>
      <c r="M12" s="57"/>
    </row>
    <row r="13" spans="3:13" x14ac:dyDescent="0.25">
      <c r="C13" s="220" t="s">
        <v>25</v>
      </c>
      <c r="D13" s="216"/>
      <c r="E13" s="191"/>
      <c r="F13" s="192"/>
      <c r="G13" s="57"/>
      <c r="H13" s="57" t="b">
        <f t="shared" si="0"/>
        <v>0</v>
      </c>
      <c r="I13" s="57" t="b">
        <f t="shared" si="1"/>
        <v>0</v>
      </c>
      <c r="J13" s="57" t="b">
        <f>AND(OR(H13,I13),$J$12)</f>
        <v>0</v>
      </c>
      <c r="K13" s="57"/>
      <c r="L13" s="57"/>
      <c r="M13" s="57"/>
    </row>
    <row r="14" spans="3:13" x14ac:dyDescent="0.25">
      <c r="C14" s="225"/>
      <c r="D14" s="217"/>
      <c r="E14" s="218"/>
      <c r="F14" s="219"/>
      <c r="G14" s="199"/>
      <c r="H14" s="197" t="b">
        <f>OR(H15:H15)</f>
        <v>0</v>
      </c>
      <c r="I14" s="197" t="b">
        <f>OR(I15:I15)</f>
        <v>0</v>
      </c>
      <c r="J14" s="197" t="b">
        <f>AND(OR(H14:I14),$H$16)</f>
        <v>0</v>
      </c>
      <c r="K14" s="57"/>
      <c r="L14" s="57" t="str">
        <f>IF(L12="",IF(J14,C15,""),L12&amp;IF(J14,", "&amp;C15,""))</f>
        <v/>
      </c>
      <c r="M14" s="57"/>
    </row>
    <row r="15" spans="3:13" ht="15.75" thickBot="1" x14ac:dyDescent="0.3">
      <c r="C15" s="221" t="s">
        <v>26</v>
      </c>
      <c r="D15" s="215"/>
      <c r="E15" s="193"/>
      <c r="F15" s="194"/>
      <c r="G15" s="57"/>
      <c r="H15" s="57" t="b">
        <f t="shared" si="0"/>
        <v>0</v>
      </c>
      <c r="I15" s="57" t="b">
        <f t="shared" si="1"/>
        <v>0</v>
      </c>
      <c r="J15" s="57" t="b">
        <f>AND(OR(H15,I15),$J$14)</f>
        <v>0</v>
      </c>
      <c r="K15" s="57"/>
      <c r="L15" s="57"/>
      <c r="M15" s="57"/>
    </row>
    <row r="16" spans="3:13" x14ac:dyDescent="0.25">
      <c r="H16" s="196" t="b">
        <f>OR(H9:H9,H11:H11,H13:H13,H15:H15)</f>
        <v>0</v>
      </c>
      <c r="I16" s="57"/>
      <c r="J16" s="57"/>
    </row>
    <row r="17" spans="3:13" ht="26.25" x14ac:dyDescent="0.25">
      <c r="C17" s="39" t="s">
        <v>77</v>
      </c>
      <c r="D17" s="40"/>
      <c r="G17" s="190"/>
      <c r="H17" s="190"/>
      <c r="I17" s="190"/>
      <c r="J17" s="190"/>
      <c r="K17" s="190"/>
      <c r="L17" s="190"/>
      <c r="M17" s="190"/>
    </row>
    <row r="18" spans="3:13" ht="21" x14ac:dyDescent="0.35">
      <c r="C18" s="41" t="str">
        <f>IF(COUNTA(D15:F15,D13:F13,D11:F11,D9:F9)=0,"U heeft nog niets gevuld in de matrix",IF(L14&lt;&gt;"","U komt in aanmerking voor het VGO KEUR "&amp;LOWER(L14),"Op basis van deze dienstverlening komt u niet in aanmerking voor het VGO Keur"))</f>
        <v>U heeft nog niets gevuld in de matrix</v>
      </c>
    </row>
    <row r="19" spans="3:13" ht="21" x14ac:dyDescent="0.35">
      <c r="C19" s="41"/>
    </row>
    <row r="20" spans="3:13" ht="26.25" x14ac:dyDescent="0.25">
      <c r="C20" s="39" t="s">
        <v>150</v>
      </c>
      <c r="D20" s="55"/>
      <c r="E20" s="55"/>
      <c r="F20" s="55"/>
      <c r="G20" s="54"/>
      <c r="H20" s="54"/>
      <c r="I20" s="54"/>
      <c r="J20" s="54"/>
      <c r="K20" s="54"/>
      <c r="L20" s="54"/>
      <c r="M20" s="54"/>
    </row>
    <row r="21" spans="3:13" ht="183" customHeight="1" x14ac:dyDescent="0.25">
      <c r="C21" s="256" t="s">
        <v>157</v>
      </c>
      <c r="D21" s="257"/>
      <c r="E21" s="257"/>
      <c r="F21" s="257"/>
      <c r="G21" s="54"/>
      <c r="H21" s="54"/>
      <c r="I21" s="54"/>
      <c r="J21" s="54"/>
      <c r="K21" s="54"/>
      <c r="L21" s="54"/>
      <c r="M21" s="54"/>
    </row>
    <row r="22" spans="3:13" x14ac:dyDescent="0.25"/>
    <row r="23" spans="3:13" x14ac:dyDescent="0.25">
      <c r="C23" s="254"/>
      <c r="D23" s="255"/>
      <c r="E23" s="255"/>
      <c r="F23" s="255"/>
    </row>
    <row r="24" spans="3:13" x14ac:dyDescent="0.25"/>
    <row r="25" spans="3:13" x14ac:dyDescent="0.25"/>
    <row r="26" spans="3:13" x14ac:dyDescent="0.25"/>
    <row r="27" spans="3:13" x14ac:dyDescent="0.25"/>
    <row r="28" spans="3:13" x14ac:dyDescent="0.25"/>
    <row r="29" spans="3:13" x14ac:dyDescent="0.25"/>
    <row r="30" spans="3:13" x14ac:dyDescent="0.25"/>
    <row r="31" spans="3:13" x14ac:dyDescent="0.25"/>
    <row r="32" spans="3:13" x14ac:dyDescent="0.25"/>
    <row r="33" x14ac:dyDescent="0.25"/>
    <row r="34" x14ac:dyDescent="0.25"/>
  </sheetData>
  <sheetProtection sheet="1" objects="1" scenarios="1"/>
  <mergeCells count="3">
    <mergeCell ref="C23:F23"/>
    <mergeCell ref="C21:F21"/>
    <mergeCell ref="D5:F6"/>
  </mergeCells>
  <conditionalFormatting sqref="C9 C11 C13 C15">
    <cfRule type="expression" dxfId="15" priority="18" stopIfTrue="1">
      <formula>NOT($J9)</formula>
    </cfRule>
    <cfRule type="expression" dxfId="14" priority="19" stopIfTrue="1">
      <formula>$J9</formula>
    </cfRule>
  </conditionalFormatting>
  <conditionalFormatting sqref="C18">
    <cfRule type="expression" dxfId="13" priority="96">
      <formula>COUNTA(D15:F15,D13:F13,D11:F11,D9:F9)=0</formula>
    </cfRule>
  </conditionalFormatting>
  <conditionalFormatting sqref="C18:C19">
    <cfRule type="expression" dxfId="12" priority="57">
      <formula>$L$14&lt;&gt;""</formula>
    </cfRule>
  </conditionalFormatting>
  <conditionalFormatting sqref="D9:F15">
    <cfRule type="cellIs" dxfId="11" priority="2" operator="notEqual">
      <formula>""</formula>
    </cfRule>
  </conditionalFormatting>
  <dataValidations count="1">
    <dataValidation type="textLength" allowBlank="1" showInputMessage="1" showErrorMessage="1" sqref="D9:F15" xr:uid="{0A824EA5-E778-48F5-BC9B-CDC61FC00C1F}">
      <formula1>1</formula1>
      <formula2>1</formula2>
    </dataValidation>
  </dataValidations>
  <pageMargins left="0.70866141732283472" right="0.70866141732283472" top="0.74803149606299213" bottom="0.74803149606299213" header="0.31496062992125984" footer="0.31496062992125984"/>
  <pageSetup paperSize="9" scale="61" orientation="portrait" horizontalDpi="4294967293" verticalDpi="0"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25DF6-3C21-4AA4-AC23-CD919E53D052}">
  <sheetPr codeName="shtCompetenties">
    <tabColor rgb="FF240179"/>
    <pageSetUpPr autoPageBreaks="0"/>
  </sheetPr>
  <dimension ref="A1:Q75"/>
  <sheetViews>
    <sheetView showGridLines="0" showRowColHeaders="0" tabSelected="1" zoomScaleNormal="100" workbookViewId="0">
      <pane ySplit="9" topLeftCell="A10" activePane="bottomLeft" state="frozen"/>
      <selection pane="bottomLeft" activeCell="A10" sqref="A10"/>
    </sheetView>
  </sheetViews>
  <sheetFormatPr defaultColWidth="0" defaultRowHeight="15" zeroHeight="1" outlineLevelRow="1" x14ac:dyDescent="0.25"/>
  <cols>
    <col min="1" max="2" width="2.7109375" customWidth="1"/>
    <col min="3" max="3" width="8.85546875" style="7" customWidth="1"/>
    <col min="4" max="4" width="21.7109375" style="7" customWidth="1"/>
    <col min="5" max="6" width="20.7109375" style="7" customWidth="1"/>
    <col min="7" max="7" width="51.7109375" style="8" customWidth="1"/>
    <col min="8" max="8" width="5.85546875" style="7" customWidth="1"/>
    <col min="9" max="9" width="70.7109375" style="7" customWidth="1"/>
    <col min="10" max="10" width="9.28515625" style="7" bestFit="1" customWidth="1"/>
    <col min="11" max="14" width="6.7109375" style="7" customWidth="1"/>
    <col min="15" max="15" width="9.28515625" style="7" hidden="1" customWidth="1"/>
    <col min="16" max="16" width="150.7109375" customWidth="1"/>
    <col min="17" max="17" width="9.140625" customWidth="1"/>
    <col min="18" max="16384" width="9.140625" hidden="1"/>
  </cols>
  <sheetData>
    <row r="1" spans="3:16" ht="18" hidden="1" customHeight="1" outlineLevel="1" x14ac:dyDescent="0.25">
      <c r="G1" s="24"/>
      <c r="L1" s="24"/>
      <c r="M1" s="24"/>
      <c r="N1" s="24"/>
    </row>
    <row r="2" spans="3:16" ht="18" hidden="1" customHeight="1" outlineLevel="1" x14ac:dyDescent="0.25">
      <c r="G2" s="25"/>
      <c r="J2" s="56"/>
      <c r="N2" s="38"/>
    </row>
    <row r="3" spans="3:16" ht="18" hidden="1" customHeight="1" outlineLevel="1" x14ac:dyDescent="0.25">
      <c r="G3" s="26"/>
      <c r="J3" s="37"/>
      <c r="K3" s="37"/>
      <c r="N3" s="28"/>
    </row>
    <row r="4" spans="3:16" ht="18" hidden="1" customHeight="1" outlineLevel="1" x14ac:dyDescent="0.25">
      <c r="J4" s="37"/>
      <c r="K4" s="37"/>
      <c r="N4" s="37"/>
    </row>
    <row r="5" spans="3:16" ht="18" hidden="1" customHeight="1" outlineLevel="1" x14ac:dyDescent="0.25">
      <c r="J5" s="37"/>
      <c r="K5" s="37"/>
      <c r="N5" s="37"/>
    </row>
    <row r="6" spans="3:16" ht="18" hidden="1" customHeight="1" outlineLevel="1" x14ac:dyDescent="0.25">
      <c r="J6" s="37"/>
      <c r="K6" s="37"/>
    </row>
    <row r="7" spans="3:16" ht="18" hidden="1" customHeight="1" outlineLevel="1" thickBot="1" x14ac:dyDescent="0.3"/>
    <row r="8" spans="3:16" ht="82.5" customHeight="1" collapsed="1" thickBot="1" x14ac:dyDescent="0.3">
      <c r="C8" s="58" t="s">
        <v>27</v>
      </c>
      <c r="D8" s="59"/>
      <c r="E8" s="147" t="s">
        <v>28</v>
      </c>
      <c r="F8" s="61" t="s">
        <v>29</v>
      </c>
      <c r="G8" s="60" t="s">
        <v>30</v>
      </c>
      <c r="H8" s="62" t="s">
        <v>31</v>
      </c>
      <c r="I8" s="63"/>
      <c r="J8" s="186" t="s">
        <v>32</v>
      </c>
      <c r="K8" s="163" t="s">
        <v>122</v>
      </c>
      <c r="L8" s="163" t="s">
        <v>126</v>
      </c>
      <c r="M8" s="163" t="s">
        <v>127</v>
      </c>
      <c r="N8" s="163" t="s">
        <v>128</v>
      </c>
      <c r="O8" s="32"/>
      <c r="P8" s="231" t="s">
        <v>137</v>
      </c>
    </row>
    <row r="9" spans="3:16" ht="27" thickBot="1" x14ac:dyDescent="0.3">
      <c r="C9" s="10"/>
      <c r="D9" s="11"/>
      <c r="E9" s="148"/>
      <c r="F9" s="13"/>
      <c r="G9" s="14"/>
      <c r="H9" s="12"/>
      <c r="I9" s="15"/>
      <c r="J9" s="146" t="s">
        <v>33</v>
      </c>
      <c r="K9" s="146">
        <v>1</v>
      </c>
      <c r="L9" s="146">
        <v>2</v>
      </c>
      <c r="M9" s="146">
        <v>3</v>
      </c>
      <c r="N9" s="146">
        <v>4</v>
      </c>
      <c r="O9" s="185"/>
      <c r="P9" s="232"/>
    </row>
    <row r="10" spans="3:16" ht="50.1" customHeight="1" x14ac:dyDescent="0.25">
      <c r="C10" s="102"/>
      <c r="D10" s="103" t="s">
        <v>34</v>
      </c>
      <c r="E10" s="149" t="s">
        <v>93</v>
      </c>
      <c r="F10" s="104" t="s">
        <v>93</v>
      </c>
      <c r="G10" s="233" t="s">
        <v>89</v>
      </c>
      <c r="H10" s="82" t="s">
        <v>35</v>
      </c>
      <c r="I10" s="87" t="s">
        <v>85</v>
      </c>
      <c r="J10" s="138"/>
      <c r="K10" s="79"/>
      <c r="L10" s="80"/>
      <c r="M10" s="80"/>
      <c r="N10" s="81"/>
      <c r="O10" s="33"/>
      <c r="P10" s="227"/>
    </row>
    <row r="11" spans="3:16" ht="50.1" customHeight="1" x14ac:dyDescent="0.25">
      <c r="C11" s="105"/>
      <c r="D11" s="106"/>
      <c r="E11" s="150"/>
      <c r="F11" s="107"/>
      <c r="G11" s="235"/>
      <c r="H11" s="84" t="s">
        <v>36</v>
      </c>
      <c r="I11" s="99" t="s">
        <v>86</v>
      </c>
      <c r="J11" s="139"/>
      <c r="K11" s="92"/>
      <c r="L11" s="93"/>
      <c r="M11" s="93"/>
      <c r="N11" s="94"/>
      <c r="O11" s="34"/>
      <c r="P11" s="228"/>
    </row>
    <row r="12" spans="3:16" ht="50.1" customHeight="1" x14ac:dyDescent="0.25">
      <c r="C12" s="105"/>
      <c r="D12" s="106"/>
      <c r="E12" s="150"/>
      <c r="F12" s="107"/>
      <c r="G12" s="235"/>
      <c r="H12" s="98" t="s">
        <v>37</v>
      </c>
      <c r="I12" s="100" t="s">
        <v>87</v>
      </c>
      <c r="J12" s="140"/>
      <c r="K12" s="92"/>
      <c r="L12" s="93"/>
      <c r="M12" s="93"/>
      <c r="N12" s="94"/>
      <c r="O12" s="34"/>
      <c r="P12" s="228"/>
    </row>
    <row r="13" spans="3:16" ht="50.1" customHeight="1" x14ac:dyDescent="0.25">
      <c r="C13" s="105"/>
      <c r="D13" s="106"/>
      <c r="E13" s="150"/>
      <c r="F13" s="107"/>
      <c r="G13" s="235"/>
      <c r="H13" s="84" t="s">
        <v>88</v>
      </c>
      <c r="I13" s="99" t="s">
        <v>163</v>
      </c>
      <c r="J13" s="140" t="s">
        <v>33</v>
      </c>
      <c r="K13" s="211"/>
      <c r="L13" s="212"/>
      <c r="M13" s="212"/>
      <c r="N13" s="213"/>
      <c r="O13" s="34"/>
      <c r="P13" s="228"/>
    </row>
    <row r="14" spans="3:16" ht="65.099999999999994" customHeight="1" thickBot="1" x14ac:dyDescent="0.3">
      <c r="C14" s="108"/>
      <c r="D14" s="109"/>
      <c r="E14" s="151"/>
      <c r="F14" s="110"/>
      <c r="G14" s="234"/>
      <c r="H14" s="209" t="s">
        <v>154</v>
      </c>
      <c r="I14" s="210" t="s">
        <v>155</v>
      </c>
      <c r="J14" s="141" t="s">
        <v>33</v>
      </c>
      <c r="K14" s="92"/>
      <c r="L14" s="93"/>
      <c r="M14" s="93"/>
      <c r="N14" s="94"/>
      <c r="O14" s="208"/>
      <c r="P14" s="229"/>
    </row>
    <row r="15" spans="3:16" ht="65.099999999999994" customHeight="1" x14ac:dyDescent="0.25">
      <c r="C15" s="64" t="s">
        <v>38</v>
      </c>
      <c r="D15" s="65" t="s">
        <v>39</v>
      </c>
      <c r="E15" s="160" t="s">
        <v>138</v>
      </c>
      <c r="F15" s="157" t="s">
        <v>110</v>
      </c>
      <c r="G15" s="236" t="s">
        <v>123</v>
      </c>
      <c r="H15" s="73" t="s">
        <v>35</v>
      </c>
      <c r="I15" s="76" t="s">
        <v>131</v>
      </c>
      <c r="J15" s="142" t="s">
        <v>33</v>
      </c>
      <c r="K15" s="67"/>
      <c r="L15" s="68"/>
      <c r="M15" s="68"/>
      <c r="N15" s="69"/>
      <c r="O15" s="33"/>
      <c r="P15" s="227"/>
    </row>
    <row r="16" spans="3:16" ht="50.1" customHeight="1" thickBot="1" x14ac:dyDescent="0.3">
      <c r="C16" s="70"/>
      <c r="D16" s="71"/>
      <c r="E16" s="152"/>
      <c r="F16" s="37"/>
      <c r="G16" s="237"/>
      <c r="H16" s="74" t="s">
        <v>36</v>
      </c>
      <c r="I16" s="75" t="s">
        <v>132</v>
      </c>
      <c r="J16" s="143" t="s">
        <v>33</v>
      </c>
      <c r="K16" s="89"/>
      <c r="L16" s="90"/>
      <c r="M16" s="90"/>
      <c r="N16" s="91"/>
      <c r="O16" s="35"/>
      <c r="P16" s="230"/>
    </row>
    <row r="17" spans="3:16" ht="50.1" customHeight="1" x14ac:dyDescent="0.25">
      <c r="C17" s="102" t="s">
        <v>40</v>
      </c>
      <c r="D17" s="103" t="s">
        <v>41</v>
      </c>
      <c r="E17" s="161" t="s">
        <v>119</v>
      </c>
      <c r="F17" s="158" t="s">
        <v>111</v>
      </c>
      <c r="G17" s="233" t="s">
        <v>90</v>
      </c>
      <c r="H17" s="82" t="s">
        <v>35</v>
      </c>
      <c r="I17" s="83" t="s">
        <v>135</v>
      </c>
      <c r="J17" s="138" t="s">
        <v>33</v>
      </c>
      <c r="K17" s="79"/>
      <c r="L17" s="80"/>
      <c r="M17" s="80"/>
      <c r="N17" s="81"/>
      <c r="O17" s="33"/>
      <c r="P17" s="227"/>
    </row>
    <row r="18" spans="3:16" ht="50.1" customHeight="1" x14ac:dyDescent="0.25">
      <c r="C18" s="105"/>
      <c r="D18" s="111"/>
      <c r="E18" s="153"/>
      <c r="F18" s="112"/>
      <c r="G18" s="235"/>
      <c r="H18" s="84" t="s">
        <v>36</v>
      </c>
      <c r="I18" s="101" t="s">
        <v>133</v>
      </c>
      <c r="J18" s="140"/>
      <c r="K18" s="92"/>
      <c r="L18" s="93"/>
      <c r="M18" s="93"/>
      <c r="N18" s="94"/>
      <c r="O18" s="34"/>
      <c r="P18" s="228"/>
    </row>
    <row r="19" spans="3:16" ht="50.1" customHeight="1" thickBot="1" x14ac:dyDescent="0.3">
      <c r="C19" s="108"/>
      <c r="D19" s="113"/>
      <c r="E19" s="154"/>
      <c r="F19" s="115"/>
      <c r="G19" s="234"/>
      <c r="H19" s="85" t="s">
        <v>37</v>
      </c>
      <c r="I19" s="86" t="s">
        <v>94</v>
      </c>
      <c r="J19" s="141" t="s">
        <v>33</v>
      </c>
      <c r="K19" s="92"/>
      <c r="L19" s="93"/>
      <c r="M19" s="93"/>
      <c r="N19" s="94"/>
      <c r="O19" s="36"/>
      <c r="P19" s="230"/>
    </row>
    <row r="20" spans="3:16" ht="50.1" customHeight="1" x14ac:dyDescent="0.25">
      <c r="C20" s="117" t="s">
        <v>42</v>
      </c>
      <c r="D20" s="118" t="s">
        <v>43</v>
      </c>
      <c r="E20" s="162" t="s">
        <v>44</v>
      </c>
      <c r="F20" s="159" t="s">
        <v>112</v>
      </c>
      <c r="G20" s="238" t="s">
        <v>134</v>
      </c>
      <c r="H20" s="66" t="s">
        <v>35</v>
      </c>
      <c r="I20" s="119" t="s">
        <v>107</v>
      </c>
      <c r="J20" s="142"/>
      <c r="K20" s="120"/>
      <c r="L20" s="121"/>
      <c r="M20" s="121"/>
      <c r="N20" s="122"/>
      <c r="O20" s="33"/>
      <c r="P20" s="227"/>
    </row>
    <row r="21" spans="3:16" ht="65.099999999999994" customHeight="1" thickBot="1" x14ac:dyDescent="0.3">
      <c r="C21" s="123"/>
      <c r="D21" s="124"/>
      <c r="E21" s="155"/>
      <c r="F21" s="125"/>
      <c r="G21" s="239"/>
      <c r="H21" s="72" t="s">
        <v>36</v>
      </c>
      <c r="I21" s="126" t="s">
        <v>136</v>
      </c>
      <c r="J21" s="144"/>
      <c r="K21" s="127"/>
      <c r="L21" s="128"/>
      <c r="M21" s="128"/>
      <c r="N21" s="129"/>
      <c r="O21" s="36"/>
      <c r="P21" s="230"/>
    </row>
    <row r="22" spans="3:16" ht="50.1" customHeight="1" x14ac:dyDescent="0.25">
      <c r="C22" s="102" t="s">
        <v>45</v>
      </c>
      <c r="D22" s="103" t="s">
        <v>46</v>
      </c>
      <c r="E22" s="161" t="s">
        <v>47</v>
      </c>
      <c r="F22" s="116" t="s">
        <v>120</v>
      </c>
      <c r="G22" s="233" t="s">
        <v>91</v>
      </c>
      <c r="H22" s="78" t="s">
        <v>35</v>
      </c>
      <c r="I22" s="83" t="s">
        <v>95</v>
      </c>
      <c r="J22" s="138"/>
      <c r="K22" s="79"/>
      <c r="L22" s="80"/>
      <c r="M22" s="80"/>
      <c r="N22" s="81"/>
      <c r="O22" s="33"/>
      <c r="P22" s="227"/>
    </row>
    <row r="23" spans="3:16" ht="50.1" customHeight="1" thickBot="1" x14ac:dyDescent="0.3">
      <c r="C23" s="108"/>
      <c r="D23" s="113"/>
      <c r="E23" s="154"/>
      <c r="F23" s="114"/>
      <c r="G23" s="234"/>
      <c r="H23" s="88" t="s">
        <v>36</v>
      </c>
      <c r="I23" s="86" t="s">
        <v>96</v>
      </c>
      <c r="J23" s="141"/>
      <c r="K23" s="92"/>
      <c r="L23" s="93"/>
      <c r="M23" s="93"/>
      <c r="N23" s="94"/>
      <c r="O23" s="36"/>
      <c r="P23" s="230"/>
    </row>
    <row r="24" spans="3:16" ht="50.1" customHeight="1" x14ac:dyDescent="0.25">
      <c r="C24" s="117" t="s">
        <v>48</v>
      </c>
      <c r="D24" s="130" t="s">
        <v>49</v>
      </c>
      <c r="E24" s="162" t="s">
        <v>139</v>
      </c>
      <c r="F24" s="159" t="s">
        <v>113</v>
      </c>
      <c r="G24" s="238" t="s">
        <v>109</v>
      </c>
      <c r="H24" s="73" t="s">
        <v>35</v>
      </c>
      <c r="I24" s="76" t="s">
        <v>97</v>
      </c>
      <c r="J24" s="142"/>
      <c r="K24" s="120"/>
      <c r="L24" s="121"/>
      <c r="M24" s="121"/>
      <c r="N24" s="122"/>
      <c r="O24" s="33"/>
      <c r="P24" s="227"/>
    </row>
    <row r="25" spans="3:16" ht="50.1" customHeight="1" x14ac:dyDescent="0.25">
      <c r="C25" s="131"/>
      <c r="D25" s="132"/>
      <c r="E25" s="156"/>
      <c r="F25" s="133"/>
      <c r="G25" s="240"/>
      <c r="H25" s="134" t="s">
        <v>36</v>
      </c>
      <c r="I25" s="75" t="s">
        <v>98</v>
      </c>
      <c r="J25" s="145"/>
      <c r="K25" s="127"/>
      <c r="L25" s="128"/>
      <c r="M25" s="128"/>
      <c r="N25" s="129"/>
      <c r="O25" s="34"/>
      <c r="P25" s="228"/>
    </row>
    <row r="26" spans="3:16" ht="50.1" customHeight="1" thickBot="1" x14ac:dyDescent="0.3">
      <c r="C26" s="123"/>
      <c r="D26" s="135"/>
      <c r="E26" s="155"/>
      <c r="F26" s="125"/>
      <c r="G26" s="239"/>
      <c r="H26" s="136" t="s">
        <v>37</v>
      </c>
      <c r="I26" s="77" t="s">
        <v>99</v>
      </c>
      <c r="J26" s="144"/>
      <c r="K26" s="127"/>
      <c r="L26" s="128"/>
      <c r="M26" s="128"/>
      <c r="N26" s="129"/>
      <c r="O26" s="36"/>
      <c r="P26" s="230"/>
    </row>
    <row r="27" spans="3:16" ht="50.1" customHeight="1" x14ac:dyDescent="0.25">
      <c r="C27" s="102" t="s">
        <v>50</v>
      </c>
      <c r="D27" s="103" t="s">
        <v>51</v>
      </c>
      <c r="E27" s="161" t="s">
        <v>118</v>
      </c>
      <c r="F27" s="116" t="s">
        <v>114</v>
      </c>
      <c r="G27" s="233" t="s">
        <v>108</v>
      </c>
      <c r="H27" s="78" t="s">
        <v>35</v>
      </c>
      <c r="I27" s="78" t="s">
        <v>100</v>
      </c>
      <c r="J27" s="138"/>
      <c r="K27" s="79"/>
      <c r="L27" s="80"/>
      <c r="M27" s="80"/>
      <c r="N27" s="81"/>
      <c r="O27" s="33"/>
      <c r="P27" s="227"/>
    </row>
    <row r="28" spans="3:16" ht="50.1" customHeight="1" thickBot="1" x14ac:dyDescent="0.3">
      <c r="C28" s="108"/>
      <c r="D28" s="109"/>
      <c r="E28" s="154"/>
      <c r="F28" s="114"/>
      <c r="G28" s="234"/>
      <c r="H28" s="88" t="s">
        <v>36</v>
      </c>
      <c r="I28" s="86" t="s">
        <v>101</v>
      </c>
      <c r="J28" s="141"/>
      <c r="K28" s="92"/>
      <c r="L28" s="93"/>
      <c r="M28" s="93"/>
      <c r="N28" s="94"/>
      <c r="O28" s="35"/>
      <c r="P28" s="230"/>
    </row>
    <row r="29" spans="3:16" ht="50.1" customHeight="1" x14ac:dyDescent="0.25">
      <c r="C29" s="117" t="s">
        <v>52</v>
      </c>
      <c r="D29" s="118" t="s">
        <v>53</v>
      </c>
      <c r="E29" s="162" t="s">
        <v>117</v>
      </c>
      <c r="F29" s="159" t="s">
        <v>115</v>
      </c>
      <c r="G29" s="238" t="s">
        <v>92</v>
      </c>
      <c r="H29" s="73" t="s">
        <v>35</v>
      </c>
      <c r="I29" s="73" t="s">
        <v>102</v>
      </c>
      <c r="J29" s="142"/>
      <c r="K29" s="120"/>
      <c r="L29" s="121"/>
      <c r="M29" s="121"/>
      <c r="N29" s="122"/>
      <c r="O29" s="33"/>
      <c r="P29" s="227"/>
    </row>
    <row r="30" spans="3:16" ht="50.1" customHeight="1" thickBot="1" x14ac:dyDescent="0.3">
      <c r="C30" s="123"/>
      <c r="D30" s="137"/>
      <c r="E30" s="155"/>
      <c r="F30" s="125"/>
      <c r="G30" s="239"/>
      <c r="H30" s="136" t="s">
        <v>36</v>
      </c>
      <c r="I30" s="77" t="s">
        <v>103</v>
      </c>
      <c r="J30" s="144"/>
      <c r="K30" s="127"/>
      <c r="L30" s="128"/>
      <c r="M30" s="128"/>
      <c r="N30" s="129"/>
      <c r="O30" s="36"/>
      <c r="P30" s="230"/>
    </row>
    <row r="31" spans="3:16" ht="50.1" customHeight="1" x14ac:dyDescent="0.25">
      <c r="C31" s="102" t="s">
        <v>54</v>
      </c>
      <c r="D31" s="103" t="s">
        <v>55</v>
      </c>
      <c r="E31" s="149" t="s">
        <v>56</v>
      </c>
      <c r="F31" s="116" t="s">
        <v>116</v>
      </c>
      <c r="G31" s="233" t="s">
        <v>124</v>
      </c>
      <c r="H31" s="78" t="s">
        <v>35</v>
      </c>
      <c r="I31" s="83" t="s">
        <v>160</v>
      </c>
      <c r="J31" s="138"/>
      <c r="K31" s="79"/>
      <c r="L31" s="80"/>
      <c r="M31" s="80"/>
      <c r="N31" s="81"/>
      <c r="O31" s="33"/>
      <c r="P31" s="227"/>
    </row>
    <row r="32" spans="3:16" ht="50.1" customHeight="1" thickBot="1" x14ac:dyDescent="0.3">
      <c r="C32" s="108"/>
      <c r="D32" s="109"/>
      <c r="E32" s="154"/>
      <c r="F32" s="114"/>
      <c r="G32" s="234"/>
      <c r="H32" s="88" t="s">
        <v>36</v>
      </c>
      <c r="I32" s="86" t="s">
        <v>104</v>
      </c>
      <c r="J32" s="141"/>
      <c r="K32" s="95"/>
      <c r="L32" s="96"/>
      <c r="M32" s="96"/>
      <c r="N32" s="97"/>
      <c r="O32" s="36"/>
      <c r="P32" s="230"/>
    </row>
    <row r="33" spans="3:15" x14ac:dyDescent="0.25">
      <c r="C33" s="8"/>
      <c r="D33" s="8"/>
      <c r="E33" s="8"/>
      <c r="F33" s="8"/>
      <c r="G33" s="16" t="s">
        <v>121</v>
      </c>
      <c r="I33" s="16" t="s">
        <v>161</v>
      </c>
      <c r="J33" s="18"/>
      <c r="K33" s="18"/>
      <c r="L33" s="19"/>
      <c r="M33" s="19"/>
      <c r="N33" s="19"/>
    </row>
    <row r="34" spans="3:15" x14ac:dyDescent="0.25">
      <c r="I34" s="17"/>
      <c r="J34" s="18"/>
      <c r="K34" s="18"/>
      <c r="L34" s="19"/>
      <c r="M34" s="19"/>
      <c r="N34" s="19"/>
    </row>
    <row r="35" spans="3:15" x14ac:dyDescent="0.25">
      <c r="I35" s="9"/>
      <c r="J35" s="20"/>
      <c r="K35" s="20"/>
    </row>
    <row r="36" spans="3:15" ht="26.25" x14ac:dyDescent="0.25">
      <c r="C36" s="39" t="s">
        <v>77</v>
      </c>
      <c r="D36" s="40"/>
    </row>
    <row r="37" spans="3:15" x14ac:dyDescent="0.25">
      <c r="C37"/>
      <c r="D37"/>
      <c r="E37"/>
      <c r="F37"/>
      <c r="G37"/>
      <c r="I37" s="20"/>
      <c r="J37" s="20"/>
      <c r="K37" s="21"/>
      <c r="O37" s="20"/>
    </row>
    <row r="38" spans="3:15" x14ac:dyDescent="0.25">
      <c r="C38"/>
      <c r="D38" s="29" t="str">
        <f>IF(COUNTIF($O$10:$O$32,"&gt;=1")=AantalVragen,"U heeft alle competenties beantwoord", "U heeft nog niet alle competenties gevuld")</f>
        <v>U heeft nog niet alle competenties gevuld</v>
      </c>
      <c r="E38"/>
      <c r="F38"/>
      <c r="G38"/>
      <c r="I38" s="20"/>
      <c r="J38" s="20"/>
      <c r="K38" s="21"/>
      <c r="O38" s="20"/>
    </row>
    <row r="39" spans="3:15" ht="21" x14ac:dyDescent="0.35">
      <c r="C39"/>
      <c r="D39" s="41" t="str">
        <f>IF(COUNTIF($O$10:$O$32,"&gt;=1")=AantalVragen,IF(E74,"U voldoet aan de competentiecriteria voor het VGO KEUR","Op basis van onderstaande criteria komt u niet in aanmerking voor het VGO Keur"),"")</f>
        <v/>
      </c>
      <c r="E39"/>
      <c r="F39"/>
      <c r="G39"/>
      <c r="I39" s="20"/>
      <c r="J39" s="20"/>
      <c r="K39" s="21"/>
      <c r="O39" s="20"/>
    </row>
    <row r="40" spans="3:15" x14ac:dyDescent="0.25">
      <c r="C40"/>
      <c r="D40" s="29"/>
      <c r="E40"/>
      <c r="F40"/>
      <c r="G40"/>
      <c r="I40" s="20"/>
      <c r="J40" s="20"/>
      <c r="K40" s="21"/>
      <c r="O40" s="20"/>
    </row>
    <row r="41" spans="3:15" ht="26.25" x14ac:dyDescent="0.25">
      <c r="C41" s="202" t="s">
        <v>150</v>
      </c>
      <c r="D41" s="203"/>
      <c r="E41"/>
      <c r="F41"/>
      <c r="G41"/>
      <c r="I41" s="20"/>
      <c r="J41" s="20"/>
      <c r="K41" s="21"/>
      <c r="O41" s="20"/>
    </row>
    <row r="42" spans="3:15" x14ac:dyDescent="0.25">
      <c r="C42" s="204" t="s">
        <v>149</v>
      </c>
      <c r="D42" s="203"/>
      <c r="E42"/>
      <c r="F42"/>
      <c r="G42"/>
      <c r="I42" s="20"/>
      <c r="J42" s="20"/>
      <c r="K42" s="21"/>
      <c r="O42" s="20"/>
    </row>
    <row r="43" spans="3:15" x14ac:dyDescent="0.25">
      <c r="C43" s="205" t="s">
        <v>162</v>
      </c>
      <c r="D43" s="203"/>
      <c r="E43"/>
      <c r="F43"/>
      <c r="G43"/>
      <c r="I43" s="20"/>
      <c r="J43" s="20"/>
      <c r="K43" s="21"/>
      <c r="O43" s="20"/>
    </row>
    <row r="44" spans="3:15" x14ac:dyDescent="0.25">
      <c r="C44" s="205" t="s">
        <v>153</v>
      </c>
      <c r="D44" s="203"/>
      <c r="E44"/>
      <c r="F44"/>
      <c r="G44"/>
      <c r="I44" s="20"/>
      <c r="J44" s="20"/>
      <c r="K44" s="21"/>
      <c r="O44" s="20"/>
    </row>
    <row r="45" spans="3:15" x14ac:dyDescent="0.25">
      <c r="C45" s="205" t="s">
        <v>151</v>
      </c>
      <c r="D45" s="203"/>
      <c r="E45"/>
      <c r="F45"/>
      <c r="G45"/>
      <c r="I45" s="20"/>
      <c r="J45" s="20"/>
      <c r="K45" s="21"/>
      <c r="O45" s="20"/>
    </row>
    <row r="46" spans="3:15" x14ac:dyDescent="0.25">
      <c r="C46"/>
      <c r="D46" s="29"/>
      <c r="E46"/>
      <c r="F46"/>
      <c r="G46"/>
      <c r="I46" s="20"/>
      <c r="J46" s="20"/>
      <c r="K46" s="21"/>
      <c r="O46" s="20"/>
    </row>
    <row r="47" spans="3:15" x14ac:dyDescent="0.25">
      <c r="C47"/>
      <c r="D47"/>
      <c r="E47"/>
      <c r="F47"/>
      <c r="G47"/>
      <c r="I47" s="20"/>
      <c r="J47" s="20"/>
      <c r="K47" s="21"/>
      <c r="O47" s="20"/>
    </row>
    <row r="48" spans="3:15" x14ac:dyDescent="0.25">
      <c r="C48"/>
      <c r="D48" s="29" t="str">
        <f>IF(COUNTIF($O$10:$O$32,"&gt;=1")=AantalVragen,E55&amp; " competenties zijn grotendeels of overtuigend aantoonbaar ", "")</f>
        <v/>
      </c>
      <c r="E48"/>
      <c r="F48"/>
      <c r="G48"/>
      <c r="I48" s="20"/>
      <c r="J48" s="20"/>
      <c r="K48" s="21"/>
      <c r="O48" s="20"/>
    </row>
    <row r="49" spans="3:15" x14ac:dyDescent="0.25">
      <c r="C49"/>
      <c r="D49" s="29" t="str">
        <f>IF(COUNTIF($O$10:$O$32,"&gt;=1")=AantalVragen,VLOOKUP(E55,$C$58:$D$62,2,TRUE),"")</f>
        <v/>
      </c>
      <c r="E49"/>
      <c r="F49"/>
      <c r="G49"/>
      <c r="I49" s="20"/>
      <c r="J49" s="20"/>
      <c r="K49" s="21"/>
      <c r="O49" s="20"/>
    </row>
    <row r="50" spans="3:15" x14ac:dyDescent="0.25">
      <c r="C50"/>
      <c r="D50" s="29" t="str">
        <f>IF(COUNTIF($O$10:$O$32,"&gt;=1")=AantalVragen,IF(SUM(F64:F72)=7,VLOOKUP(E55,$C$58:$E$62,3,TRUE),IF(G73="","","U scoort te weinig aantoonbaar in fase "&amp;G73)),"")</f>
        <v/>
      </c>
      <c r="E50"/>
      <c r="F50"/>
      <c r="G50"/>
      <c r="I50" s="20"/>
      <c r="J50" s="20"/>
      <c r="K50" s="21"/>
      <c r="O50" s="20"/>
    </row>
    <row r="51" spans="3:15" x14ac:dyDescent="0.25">
      <c r="C51"/>
      <c r="D51"/>
      <c r="E51"/>
      <c r="F51"/>
      <c r="G51"/>
      <c r="I51" s="20"/>
      <c r="J51" s="20"/>
      <c r="K51" s="21"/>
      <c r="O51" s="20"/>
    </row>
    <row r="52" spans="3:15" hidden="1" x14ac:dyDescent="0.25">
      <c r="C52"/>
      <c r="D52"/>
      <c r="E52"/>
      <c r="F52"/>
      <c r="G52"/>
      <c r="I52" s="20"/>
      <c r="J52" s="20"/>
      <c r="K52" s="21"/>
      <c r="O52" s="20"/>
    </row>
    <row r="53" spans="3:15" hidden="1" x14ac:dyDescent="0.25">
      <c r="C53"/>
      <c r="D53"/>
      <c r="E53"/>
      <c r="F53"/>
      <c r="G53"/>
      <c r="I53" s="20"/>
      <c r="J53" s="20"/>
      <c r="K53" s="21"/>
      <c r="O53" s="20"/>
    </row>
    <row r="54" spans="3:15" ht="14.45" hidden="1" customHeight="1" x14ac:dyDescent="0.25">
      <c r="C54"/>
      <c r="D54" s="201" t="s">
        <v>106</v>
      </c>
      <c r="E54" s="22">
        <f>COUNTA(H10:H32)</f>
        <v>23</v>
      </c>
      <c r="F54"/>
      <c r="G54"/>
      <c r="I54" s="20"/>
      <c r="J54" s="20"/>
      <c r="K54" s="21"/>
      <c r="O54" s="20"/>
    </row>
    <row r="55" spans="3:15" ht="14.45" hidden="1" customHeight="1" x14ac:dyDescent="0.25">
      <c r="C55" s="201"/>
      <c r="D55" s="201" t="s">
        <v>78</v>
      </c>
      <c r="E55" s="22">
        <f>COUNTIFS($J$10:$J$32,"",O10:O32,"&gt;=3")</f>
        <v>0</v>
      </c>
      <c r="F55" s="201"/>
      <c r="G55"/>
      <c r="I55" s="20"/>
      <c r="J55" s="20"/>
      <c r="K55" s="21"/>
      <c r="O55" s="20"/>
    </row>
    <row r="56" spans="3:15" hidden="1" x14ac:dyDescent="0.25">
      <c r="C56" s="201"/>
      <c r="D56" s="201" t="s">
        <v>79</v>
      </c>
      <c r="E56" s="23">
        <f>COUNTIFS($J$10:$J$32,"",O10:O32,2)</f>
        <v>0</v>
      </c>
      <c r="F56" s="201"/>
      <c r="G56"/>
      <c r="I56" s="20"/>
      <c r="J56" s="20"/>
      <c r="K56" s="21"/>
      <c r="O56" s="20"/>
    </row>
    <row r="57" spans="3:15" hidden="1" x14ac:dyDescent="0.25">
      <c r="C57" s="201"/>
      <c r="D57" s="201"/>
      <c r="E57" s="201"/>
      <c r="F57" s="201"/>
      <c r="G57"/>
      <c r="I57" s="20"/>
      <c r="J57" s="20"/>
      <c r="K57" s="21"/>
      <c r="O57" s="20"/>
    </row>
    <row r="58" spans="3:15" hidden="1" x14ac:dyDescent="0.25">
      <c r="C58" s="201">
        <v>0</v>
      </c>
      <c r="D58" s="201" t="s">
        <v>75</v>
      </c>
      <c r="E58" s="201" t="s">
        <v>76</v>
      </c>
      <c r="F58" s="201">
        <v>0</v>
      </c>
      <c r="G58"/>
      <c r="I58" s="20"/>
      <c r="J58" s="20"/>
      <c r="K58" s="21"/>
      <c r="O58" s="20"/>
    </row>
    <row r="59" spans="3:15" hidden="1" x14ac:dyDescent="0.25">
      <c r="C59" s="201">
        <f>+C60-1</f>
        <v>14</v>
      </c>
      <c r="D59" s="201" t="str">
        <f>IF(E56=3,"Op de overige drie competenties heeft u beperkt aantoonbaar gescoord", "U heeft niet op de overige drie competenties beperkt aantoonbaar gescoord")</f>
        <v>U heeft niet op de overige drie competenties beperkt aantoonbaar gescoord</v>
      </c>
      <c r="E59" s="201" t="str">
        <f>IF(E56=3,"Iedere fase heeft tenminste 1 competentie die grotendeels of geheel aantoonbaar is en derhalve 3 of 4 scoort.", "")</f>
        <v/>
      </c>
      <c r="F59" s="201">
        <f>IF(E59="",0,1)</f>
        <v>0</v>
      </c>
      <c r="G59"/>
      <c r="I59" s="20"/>
      <c r="J59" s="20"/>
      <c r="K59" s="21"/>
      <c r="O59" s="20"/>
    </row>
    <row r="60" spans="3:15" hidden="1" x14ac:dyDescent="0.25">
      <c r="C60" s="201">
        <f>+C61-1</f>
        <v>15</v>
      </c>
      <c r="D60" s="201" t="str">
        <f>IF(E56=2,"Op de overige twee competenties heeft u beperkt aantoonbaar gescoord", "U heeft niet op de overige twee competenties beperkt aantoonbaar gescoord")</f>
        <v>U heeft niet op de overige twee competenties beperkt aantoonbaar gescoord</v>
      </c>
      <c r="E60" s="201" t="str">
        <f>IF(E56=2,"Iedere fase heeft tenminste 1 competentie die grotendeels of geheel aantoonbaar is en derhalve 3 of 4 scoort.", "")</f>
        <v/>
      </c>
      <c r="F60" s="201">
        <f>IF(E60="",0,1)</f>
        <v>0</v>
      </c>
      <c r="G60"/>
      <c r="I60" s="20"/>
      <c r="J60" s="20"/>
      <c r="K60" s="21"/>
      <c r="O60" s="20"/>
    </row>
    <row r="61" spans="3:15" hidden="1" x14ac:dyDescent="0.25">
      <c r="C61" s="201">
        <f>+C62-1</f>
        <v>16</v>
      </c>
      <c r="D61" s="201" t="str">
        <f>IF(E56=1,"Op de overige competentie heeft u beperkt aantoonbaar gescoord", "U heeft niet op de overig competentie beperkt aantoonbaar gescoord")</f>
        <v>U heeft niet op de overig competentie beperkt aantoonbaar gescoord</v>
      </c>
      <c r="E61" s="201" t="str">
        <f>IF(E56=1,"Iedere fase heeft tenminste 1 competentie met grotendeels aantoonbaarheid of geheel aantoonbaarheid.", "")</f>
        <v/>
      </c>
      <c r="F61" s="201">
        <f>IF(E61="",0,1)</f>
        <v>0</v>
      </c>
      <c r="G61"/>
      <c r="I61" s="20"/>
      <c r="J61" s="20"/>
      <c r="K61" s="21"/>
      <c r="O61" s="20"/>
    </row>
    <row r="62" spans="3:15" hidden="1" x14ac:dyDescent="0.25">
      <c r="C62" s="201">
        <f>COUNTIFS($J$10:$J$32,"")</f>
        <v>17</v>
      </c>
      <c r="D62" s="201" t="s">
        <v>76</v>
      </c>
      <c r="E62" s="201" t="s">
        <v>76</v>
      </c>
      <c r="F62" s="201">
        <v>1</v>
      </c>
      <c r="G62"/>
      <c r="I62" s="20"/>
      <c r="J62" s="20"/>
      <c r="K62" s="21"/>
      <c r="O62" s="20"/>
    </row>
    <row r="63" spans="3:15" hidden="1" x14ac:dyDescent="0.25">
      <c r="C63" s="30"/>
      <c r="D63" s="30"/>
      <c r="E63" s="201"/>
      <c r="F63" s="30"/>
      <c r="G63" s="7"/>
    </row>
    <row r="64" spans="3:15" hidden="1" x14ac:dyDescent="0.25">
      <c r="C64" s="30"/>
      <c r="D64" s="30" t="s">
        <v>68</v>
      </c>
      <c r="E64" s="30"/>
      <c r="F64" s="30">
        <f>IF(AND(COUNTIFS(J10:J14,"",O10:O14,1)=0,COUNTIFS(J10:J14,"",O10:O14,"&gt;=3")&gt;=2),1,0)</f>
        <v>0</v>
      </c>
      <c r="G64" s="8" t="str">
        <f>IF(F64=0,D10,"")</f>
        <v>Organisatie</v>
      </c>
    </row>
    <row r="65" spans="3:7" hidden="1" x14ac:dyDescent="0.25">
      <c r="C65" s="30"/>
      <c r="D65" s="30" t="s">
        <v>159</v>
      </c>
      <c r="E65" s="30"/>
      <c r="F65" s="30">
        <f>IF(AND(COUNTIFS(J15:J16,"",O15:O16,1)=0,COUNTIFS(J15:J16,"",O15:O16,"&gt;=3")&gt;=0),1,0)</f>
        <v>1</v>
      </c>
      <c r="G65" s="8" t="str">
        <f>IF(F65=0,D15,"")</f>
        <v/>
      </c>
    </row>
    <row r="66" spans="3:7" hidden="1" x14ac:dyDescent="0.25">
      <c r="C66" s="30"/>
      <c r="D66" s="30" t="s">
        <v>158</v>
      </c>
      <c r="E66" s="30"/>
      <c r="F66" s="30">
        <f>IF(AND(COUNTIFS(J17:J19,"",O17:O19,1)=0,COUNTIFS(J17:J19,"",O17:O19,"&gt;=3")&gt;=0),1,0)</f>
        <v>1</v>
      </c>
      <c r="G66" s="8" t="str">
        <f>IF(F66=0,D17,"")</f>
        <v/>
      </c>
    </row>
    <row r="67" spans="3:7" hidden="1" x14ac:dyDescent="0.25">
      <c r="C67" s="30"/>
      <c r="D67" s="30" t="s">
        <v>69</v>
      </c>
      <c r="E67" s="30"/>
      <c r="F67" s="30">
        <f>IF(AND(COUNTIFS(J20:J21,"",O20:O21,1)=0,COUNTIFS(J20:J21,"",O20:O21,"&gt;=3")&gt;=1),1,0)</f>
        <v>0</v>
      </c>
      <c r="G67" s="8" t="str">
        <f>IF(F67=0,D20,"")</f>
        <v>Planontwikkeling</v>
      </c>
    </row>
    <row r="68" spans="3:7" hidden="1" x14ac:dyDescent="0.25">
      <c r="C68" s="30"/>
      <c r="D68" s="30" t="s">
        <v>70</v>
      </c>
      <c r="E68" s="30"/>
      <c r="F68" s="30">
        <f>IF(AND(COUNTIFS(J22:J23,"",O22:O23,1)=0,COUNTIFS(J22:J23,"",O22:O23,"&gt;=3")&gt;=1),1,0)</f>
        <v>0</v>
      </c>
      <c r="G68" s="8" t="str">
        <f>IF(F68=0,D22,"")</f>
        <v>Planuitwerking</v>
      </c>
    </row>
    <row r="69" spans="3:7" hidden="1" x14ac:dyDescent="0.25">
      <c r="C69" s="30"/>
      <c r="D69" s="30" t="s">
        <v>71</v>
      </c>
      <c r="E69" s="30"/>
      <c r="F69" s="30">
        <f>IF(AND(COUNTIFS(J24:J26,"",O24:O26,1)=0,COUNTIFS(J24:J26,"",O24:O26,"&gt;=3")&gt;=2),1,0)</f>
        <v>0</v>
      </c>
      <c r="G69" s="8" t="str">
        <f>IF(F69=0,D24,"")</f>
        <v>Projectvoorbereiding</v>
      </c>
    </row>
    <row r="70" spans="3:7" hidden="1" x14ac:dyDescent="0.25">
      <c r="C70" s="30"/>
      <c r="D70" s="30" t="s">
        <v>72</v>
      </c>
      <c r="E70" s="30"/>
      <c r="F70" s="30">
        <f>IF(AND(COUNTIFS(J27:J28,"",O27:O28,1)=0,COUNTIFS(J27:J28,"",O27:O28,"&gt;=3")&gt;=1),1,0)</f>
        <v>0</v>
      </c>
      <c r="G70" s="8" t="str">
        <f>IF(F70=0,D27,"")</f>
        <v>Projectuitvoering</v>
      </c>
    </row>
    <row r="71" spans="3:7" hidden="1" x14ac:dyDescent="0.25">
      <c r="C71" s="30"/>
      <c r="D71" s="30" t="s">
        <v>73</v>
      </c>
      <c r="E71" s="30"/>
      <c r="F71" s="30">
        <f>IF(AND(COUNTIFS(J29:J30,"",O29:O30,1)=0,COUNTIFS(J29:J30,"",O29:O30,"&gt;=3")&gt;=1),1,0)</f>
        <v>0</v>
      </c>
      <c r="G71" s="8" t="str">
        <f>IF(F71=0,D29,"")</f>
        <v>Projectoverdracht</v>
      </c>
    </row>
    <row r="72" spans="3:7" hidden="1" x14ac:dyDescent="0.25">
      <c r="C72" s="30"/>
      <c r="D72" s="30" t="s">
        <v>74</v>
      </c>
      <c r="E72" s="30"/>
      <c r="F72" s="30">
        <f>IF(AND(COUNTIFS(J31:J32,"",O31:O32,1)=0,COUNTIFS(J31:J32,"",O31:O32,"&gt;=3")&gt;=1),1,0)</f>
        <v>0</v>
      </c>
      <c r="G72" s="8" t="str">
        <f>IF(F72=0,D31,"")</f>
        <v>Beheer</v>
      </c>
    </row>
    <row r="73" spans="3:7" ht="45" hidden="1" x14ac:dyDescent="0.25">
      <c r="G73" s="8" t="str">
        <f>_xlfn.TEXTJOIN(", ",TRUE,G64:G72)</f>
        <v>Organisatie, Planontwikkeling, Planuitwerking, Projectvoorbereiding, Projectuitvoering, Projectoverdracht, Beheer</v>
      </c>
    </row>
    <row r="74" spans="3:7" hidden="1" x14ac:dyDescent="0.25">
      <c r="D74" s="7" t="s">
        <v>80</v>
      </c>
      <c r="E74" s="7" t="b">
        <f>AND(E75,OR(E55=C62,AND(OR(E55=C60,E55=C61,E55=C59),VLOOKUP(E55,$C$58:$F$62,4,TRUE)=1)))</f>
        <v>0</v>
      </c>
    </row>
    <row r="75" spans="3:7" hidden="1" x14ac:dyDescent="0.25">
      <c r="D75" s="7" t="s">
        <v>84</v>
      </c>
      <c r="E75" s="7" t="b">
        <f>SUM(F64:F72)=9</f>
        <v>0</v>
      </c>
    </row>
  </sheetData>
  <sheetProtection sheet="1" objects="1" scenarios="1"/>
  <mergeCells count="10">
    <mergeCell ref="P8:P9"/>
    <mergeCell ref="G31:G32"/>
    <mergeCell ref="G10:G14"/>
    <mergeCell ref="G15:G16"/>
    <mergeCell ref="G17:G19"/>
    <mergeCell ref="G20:G21"/>
    <mergeCell ref="G22:G23"/>
    <mergeCell ref="G24:G26"/>
    <mergeCell ref="G27:G28"/>
    <mergeCell ref="G29:G30"/>
  </mergeCells>
  <conditionalFormatting sqref="D39">
    <cfRule type="expression" dxfId="10" priority="8">
      <formula>$E$74</formula>
    </cfRule>
  </conditionalFormatting>
  <conditionalFormatting sqref="K10:K12">
    <cfRule type="expression" dxfId="9" priority="14">
      <formula>$O10=K$9</formula>
    </cfRule>
  </conditionalFormatting>
  <conditionalFormatting sqref="K20:K32">
    <cfRule type="expression" dxfId="8" priority="10">
      <formula>$O20=K$9</formula>
    </cfRule>
  </conditionalFormatting>
  <conditionalFormatting sqref="K13:N17 K19:N19">
    <cfRule type="expression" dxfId="7" priority="7">
      <formula>K$9=$O13</formula>
    </cfRule>
  </conditionalFormatting>
  <conditionalFormatting sqref="L10:L12">
    <cfRule type="expression" dxfId="6" priority="13">
      <formula>L$9=O10</formula>
    </cfRule>
  </conditionalFormatting>
  <conditionalFormatting sqref="L20:L32">
    <cfRule type="expression" dxfId="5" priority="9">
      <formula>L$9=O20</formula>
    </cfRule>
  </conditionalFormatting>
  <conditionalFormatting sqref="M10:N12">
    <cfRule type="expression" dxfId="4" priority="15">
      <formula>$O10=M$9</formula>
    </cfRule>
  </conditionalFormatting>
  <conditionalFormatting sqref="M20:N32">
    <cfRule type="expression" dxfId="3" priority="4">
      <formula>$O20=M$9</formula>
    </cfRule>
  </conditionalFormatting>
  <conditionalFormatting sqref="K18">
    <cfRule type="expression" dxfId="2" priority="2">
      <formula>$O18=K$9</formula>
    </cfRule>
  </conditionalFormatting>
  <conditionalFormatting sqref="L18">
    <cfRule type="expression" dxfId="1" priority="1">
      <formula>L$9=O18</formula>
    </cfRule>
  </conditionalFormatting>
  <conditionalFormatting sqref="M18:N18">
    <cfRule type="expression" dxfId="0" priority="3">
      <formula>$O18=M$9</formula>
    </cfRule>
  </conditionalFormatting>
  <pageMargins left="0.31496062992125984" right="0.31496062992125984" top="0.35433070866141736" bottom="0.35433070866141736" header="0.31496062992125984" footer="0.31496062992125984"/>
  <pageSetup paperSize="9" scale="55" fitToHeight="0" orientation="landscape" horizontalDpi="4294967293" verticalDpi="0" r:id="rId1"/>
  <rowBreaks count="1" manualBreakCount="1">
    <brk id="21" min="1" max="15" man="1"/>
  </rowBreaks>
  <colBreaks count="1" manualBreakCount="1">
    <brk id="15" max="44" man="1"/>
  </colBreaks>
  <cellWatches>
    <cellWatch r="D39"/>
  </cellWatches>
  <drawing r:id="rId2"/>
  <legacyDrawing r:id="rId3"/>
  <mc:AlternateContent xmlns:mc="http://schemas.openxmlformats.org/markup-compatibility/2006">
    <mc:Choice Requires="x14">
      <controls>
        <mc:AlternateContent xmlns:mc="http://schemas.openxmlformats.org/markup-compatibility/2006">
          <mc:Choice Requires="x14">
            <control shapeId="3259" r:id="rId4" name="Option Button 187">
              <controlPr defaultSize="0" autoFill="0" autoLine="0" autoPict="0">
                <anchor moveWithCells="1">
                  <from>
                    <xdr:col>10</xdr:col>
                    <xdr:colOff>104775</xdr:colOff>
                    <xdr:row>9</xdr:row>
                    <xdr:rowOff>219075</xdr:rowOff>
                  </from>
                  <to>
                    <xdr:col>10</xdr:col>
                    <xdr:colOff>342900</xdr:colOff>
                    <xdr:row>9</xdr:row>
                    <xdr:rowOff>457200</xdr:rowOff>
                  </to>
                </anchor>
              </controlPr>
            </control>
          </mc:Choice>
        </mc:AlternateContent>
        <mc:AlternateContent xmlns:mc="http://schemas.openxmlformats.org/markup-compatibility/2006">
          <mc:Choice Requires="x14">
            <control shapeId="3260" r:id="rId5" name="Option Button 188">
              <controlPr defaultSize="0" autoFill="0" autoLine="0" autoPict="0">
                <anchor moveWithCells="1">
                  <from>
                    <xdr:col>11</xdr:col>
                    <xdr:colOff>114300</xdr:colOff>
                    <xdr:row>9</xdr:row>
                    <xdr:rowOff>219075</xdr:rowOff>
                  </from>
                  <to>
                    <xdr:col>11</xdr:col>
                    <xdr:colOff>361950</xdr:colOff>
                    <xdr:row>9</xdr:row>
                    <xdr:rowOff>457200</xdr:rowOff>
                  </to>
                </anchor>
              </controlPr>
            </control>
          </mc:Choice>
        </mc:AlternateContent>
        <mc:AlternateContent xmlns:mc="http://schemas.openxmlformats.org/markup-compatibility/2006">
          <mc:Choice Requires="x14">
            <control shapeId="3261" r:id="rId6" name="Option Button 189">
              <controlPr defaultSize="0" autoFill="0" autoLine="0" autoPict="0">
                <anchor moveWithCells="1">
                  <from>
                    <xdr:col>12</xdr:col>
                    <xdr:colOff>123825</xdr:colOff>
                    <xdr:row>9</xdr:row>
                    <xdr:rowOff>219075</xdr:rowOff>
                  </from>
                  <to>
                    <xdr:col>12</xdr:col>
                    <xdr:colOff>361950</xdr:colOff>
                    <xdr:row>9</xdr:row>
                    <xdr:rowOff>457200</xdr:rowOff>
                  </to>
                </anchor>
              </controlPr>
            </control>
          </mc:Choice>
        </mc:AlternateContent>
        <mc:AlternateContent xmlns:mc="http://schemas.openxmlformats.org/markup-compatibility/2006">
          <mc:Choice Requires="x14">
            <control shapeId="3262" r:id="rId7" name="Option Button 190">
              <controlPr defaultSize="0" autoFill="0" autoLine="0" autoPict="0">
                <anchor moveWithCells="1">
                  <from>
                    <xdr:col>13</xdr:col>
                    <xdr:colOff>114300</xdr:colOff>
                    <xdr:row>9</xdr:row>
                    <xdr:rowOff>219075</xdr:rowOff>
                  </from>
                  <to>
                    <xdr:col>13</xdr:col>
                    <xdr:colOff>361950</xdr:colOff>
                    <xdr:row>9</xdr:row>
                    <xdr:rowOff>457200</xdr:rowOff>
                  </to>
                </anchor>
              </controlPr>
            </control>
          </mc:Choice>
        </mc:AlternateContent>
        <mc:AlternateContent xmlns:mc="http://schemas.openxmlformats.org/markup-compatibility/2006">
          <mc:Choice Requires="x14">
            <control shapeId="3264" r:id="rId8" name="Option Button 192">
              <controlPr defaultSize="0" autoFill="0" autoLine="0" autoPict="0">
                <anchor moveWithCells="1">
                  <from>
                    <xdr:col>10</xdr:col>
                    <xdr:colOff>104775</xdr:colOff>
                    <xdr:row>10</xdr:row>
                    <xdr:rowOff>219075</xdr:rowOff>
                  </from>
                  <to>
                    <xdr:col>10</xdr:col>
                    <xdr:colOff>342900</xdr:colOff>
                    <xdr:row>10</xdr:row>
                    <xdr:rowOff>457200</xdr:rowOff>
                  </to>
                </anchor>
              </controlPr>
            </control>
          </mc:Choice>
        </mc:AlternateContent>
        <mc:AlternateContent xmlns:mc="http://schemas.openxmlformats.org/markup-compatibility/2006">
          <mc:Choice Requires="x14">
            <control shapeId="3265" r:id="rId9" name="Option Button 193">
              <controlPr defaultSize="0" autoFill="0" autoLine="0" autoPict="0">
                <anchor moveWithCells="1">
                  <from>
                    <xdr:col>11</xdr:col>
                    <xdr:colOff>114300</xdr:colOff>
                    <xdr:row>10</xdr:row>
                    <xdr:rowOff>219075</xdr:rowOff>
                  </from>
                  <to>
                    <xdr:col>11</xdr:col>
                    <xdr:colOff>361950</xdr:colOff>
                    <xdr:row>10</xdr:row>
                    <xdr:rowOff>457200</xdr:rowOff>
                  </to>
                </anchor>
              </controlPr>
            </control>
          </mc:Choice>
        </mc:AlternateContent>
        <mc:AlternateContent xmlns:mc="http://schemas.openxmlformats.org/markup-compatibility/2006">
          <mc:Choice Requires="x14">
            <control shapeId="3266" r:id="rId10" name="Option Button 194">
              <controlPr defaultSize="0" autoFill="0" autoLine="0" autoPict="0">
                <anchor moveWithCells="1">
                  <from>
                    <xdr:col>12</xdr:col>
                    <xdr:colOff>123825</xdr:colOff>
                    <xdr:row>10</xdr:row>
                    <xdr:rowOff>219075</xdr:rowOff>
                  </from>
                  <to>
                    <xdr:col>12</xdr:col>
                    <xdr:colOff>361950</xdr:colOff>
                    <xdr:row>10</xdr:row>
                    <xdr:rowOff>457200</xdr:rowOff>
                  </to>
                </anchor>
              </controlPr>
            </control>
          </mc:Choice>
        </mc:AlternateContent>
        <mc:AlternateContent xmlns:mc="http://schemas.openxmlformats.org/markup-compatibility/2006">
          <mc:Choice Requires="x14">
            <control shapeId="3267" r:id="rId11" name="Option Button 195">
              <controlPr defaultSize="0" autoFill="0" autoLine="0" autoPict="0">
                <anchor moveWithCells="1">
                  <from>
                    <xdr:col>13</xdr:col>
                    <xdr:colOff>114300</xdr:colOff>
                    <xdr:row>10</xdr:row>
                    <xdr:rowOff>219075</xdr:rowOff>
                  </from>
                  <to>
                    <xdr:col>13</xdr:col>
                    <xdr:colOff>361950</xdr:colOff>
                    <xdr:row>10</xdr:row>
                    <xdr:rowOff>457200</xdr:rowOff>
                  </to>
                </anchor>
              </controlPr>
            </control>
          </mc:Choice>
        </mc:AlternateContent>
        <mc:AlternateContent xmlns:mc="http://schemas.openxmlformats.org/markup-compatibility/2006">
          <mc:Choice Requires="x14">
            <control shapeId="3268" r:id="rId12" name="Group Box 196">
              <controlPr defaultSize="0" autoFill="0" autoPict="0">
                <anchor moveWithCells="1">
                  <from>
                    <xdr:col>10</xdr:col>
                    <xdr:colOff>0</xdr:colOff>
                    <xdr:row>13</xdr:row>
                    <xdr:rowOff>0</xdr:rowOff>
                  </from>
                  <to>
                    <xdr:col>15</xdr:col>
                    <xdr:colOff>9525</xdr:colOff>
                    <xdr:row>13</xdr:row>
                    <xdr:rowOff>628650</xdr:rowOff>
                  </to>
                </anchor>
              </controlPr>
            </control>
          </mc:Choice>
        </mc:AlternateContent>
        <mc:AlternateContent xmlns:mc="http://schemas.openxmlformats.org/markup-compatibility/2006">
          <mc:Choice Requires="x14">
            <control shapeId="3269" r:id="rId13" name="Option Button 197">
              <controlPr defaultSize="0" autoFill="0" autoLine="0" autoPict="0">
                <anchor moveWithCells="1">
                  <from>
                    <xdr:col>10</xdr:col>
                    <xdr:colOff>104775</xdr:colOff>
                    <xdr:row>13</xdr:row>
                    <xdr:rowOff>219075</xdr:rowOff>
                  </from>
                  <to>
                    <xdr:col>10</xdr:col>
                    <xdr:colOff>342900</xdr:colOff>
                    <xdr:row>13</xdr:row>
                    <xdr:rowOff>457200</xdr:rowOff>
                  </to>
                </anchor>
              </controlPr>
            </control>
          </mc:Choice>
        </mc:AlternateContent>
        <mc:AlternateContent xmlns:mc="http://schemas.openxmlformats.org/markup-compatibility/2006">
          <mc:Choice Requires="x14">
            <control shapeId="3270" r:id="rId14" name="Option Button 198">
              <controlPr defaultSize="0" autoFill="0" autoLine="0" autoPict="0">
                <anchor moveWithCells="1">
                  <from>
                    <xdr:col>11</xdr:col>
                    <xdr:colOff>114300</xdr:colOff>
                    <xdr:row>13</xdr:row>
                    <xdr:rowOff>219075</xdr:rowOff>
                  </from>
                  <to>
                    <xdr:col>11</xdr:col>
                    <xdr:colOff>361950</xdr:colOff>
                    <xdr:row>13</xdr:row>
                    <xdr:rowOff>457200</xdr:rowOff>
                  </to>
                </anchor>
              </controlPr>
            </control>
          </mc:Choice>
        </mc:AlternateContent>
        <mc:AlternateContent xmlns:mc="http://schemas.openxmlformats.org/markup-compatibility/2006">
          <mc:Choice Requires="x14">
            <control shapeId="3271" r:id="rId15" name="Option Button 199">
              <controlPr defaultSize="0" autoFill="0" autoLine="0" autoPict="0">
                <anchor moveWithCells="1">
                  <from>
                    <xdr:col>12</xdr:col>
                    <xdr:colOff>123825</xdr:colOff>
                    <xdr:row>13</xdr:row>
                    <xdr:rowOff>219075</xdr:rowOff>
                  </from>
                  <to>
                    <xdr:col>12</xdr:col>
                    <xdr:colOff>361950</xdr:colOff>
                    <xdr:row>13</xdr:row>
                    <xdr:rowOff>457200</xdr:rowOff>
                  </to>
                </anchor>
              </controlPr>
            </control>
          </mc:Choice>
        </mc:AlternateContent>
        <mc:AlternateContent xmlns:mc="http://schemas.openxmlformats.org/markup-compatibility/2006">
          <mc:Choice Requires="x14">
            <control shapeId="3272" r:id="rId16" name="Option Button 200">
              <controlPr defaultSize="0" autoFill="0" autoLine="0" autoPict="0">
                <anchor moveWithCells="1">
                  <from>
                    <xdr:col>13</xdr:col>
                    <xdr:colOff>114300</xdr:colOff>
                    <xdr:row>13</xdr:row>
                    <xdr:rowOff>219075</xdr:rowOff>
                  </from>
                  <to>
                    <xdr:col>13</xdr:col>
                    <xdr:colOff>361950</xdr:colOff>
                    <xdr:row>13</xdr:row>
                    <xdr:rowOff>457200</xdr:rowOff>
                  </to>
                </anchor>
              </controlPr>
            </control>
          </mc:Choice>
        </mc:AlternateContent>
        <mc:AlternateContent xmlns:mc="http://schemas.openxmlformats.org/markup-compatibility/2006">
          <mc:Choice Requires="x14">
            <control shapeId="3274" r:id="rId17" name="Option Button 202">
              <controlPr defaultSize="0" autoFill="0" autoLine="0" autoPict="0">
                <anchor moveWithCells="1">
                  <from>
                    <xdr:col>10</xdr:col>
                    <xdr:colOff>104775</xdr:colOff>
                    <xdr:row>14</xdr:row>
                    <xdr:rowOff>219075</xdr:rowOff>
                  </from>
                  <to>
                    <xdr:col>10</xdr:col>
                    <xdr:colOff>342900</xdr:colOff>
                    <xdr:row>14</xdr:row>
                    <xdr:rowOff>457200</xdr:rowOff>
                  </to>
                </anchor>
              </controlPr>
            </control>
          </mc:Choice>
        </mc:AlternateContent>
        <mc:AlternateContent xmlns:mc="http://schemas.openxmlformats.org/markup-compatibility/2006">
          <mc:Choice Requires="x14">
            <control shapeId="3275" r:id="rId18" name="Option Button 203">
              <controlPr defaultSize="0" autoFill="0" autoLine="0" autoPict="0">
                <anchor moveWithCells="1">
                  <from>
                    <xdr:col>11</xdr:col>
                    <xdr:colOff>114300</xdr:colOff>
                    <xdr:row>14</xdr:row>
                    <xdr:rowOff>219075</xdr:rowOff>
                  </from>
                  <to>
                    <xdr:col>11</xdr:col>
                    <xdr:colOff>361950</xdr:colOff>
                    <xdr:row>14</xdr:row>
                    <xdr:rowOff>457200</xdr:rowOff>
                  </to>
                </anchor>
              </controlPr>
            </control>
          </mc:Choice>
        </mc:AlternateContent>
        <mc:AlternateContent xmlns:mc="http://schemas.openxmlformats.org/markup-compatibility/2006">
          <mc:Choice Requires="x14">
            <control shapeId="3276" r:id="rId19" name="Option Button 204">
              <controlPr defaultSize="0" autoFill="0" autoLine="0" autoPict="0">
                <anchor moveWithCells="1">
                  <from>
                    <xdr:col>12</xdr:col>
                    <xdr:colOff>123825</xdr:colOff>
                    <xdr:row>14</xdr:row>
                    <xdr:rowOff>219075</xdr:rowOff>
                  </from>
                  <to>
                    <xdr:col>12</xdr:col>
                    <xdr:colOff>361950</xdr:colOff>
                    <xdr:row>14</xdr:row>
                    <xdr:rowOff>457200</xdr:rowOff>
                  </to>
                </anchor>
              </controlPr>
            </control>
          </mc:Choice>
        </mc:AlternateContent>
        <mc:AlternateContent xmlns:mc="http://schemas.openxmlformats.org/markup-compatibility/2006">
          <mc:Choice Requires="x14">
            <control shapeId="3277" r:id="rId20" name="Option Button 205">
              <controlPr defaultSize="0" autoFill="0" autoLine="0" autoPict="0">
                <anchor moveWithCells="1">
                  <from>
                    <xdr:col>13</xdr:col>
                    <xdr:colOff>114300</xdr:colOff>
                    <xdr:row>14</xdr:row>
                    <xdr:rowOff>219075</xdr:rowOff>
                  </from>
                  <to>
                    <xdr:col>13</xdr:col>
                    <xdr:colOff>361950</xdr:colOff>
                    <xdr:row>14</xdr:row>
                    <xdr:rowOff>457200</xdr:rowOff>
                  </to>
                </anchor>
              </controlPr>
            </control>
          </mc:Choice>
        </mc:AlternateContent>
        <mc:AlternateContent xmlns:mc="http://schemas.openxmlformats.org/markup-compatibility/2006">
          <mc:Choice Requires="x14">
            <control shapeId="3278" r:id="rId21" name="Group Box 206">
              <controlPr defaultSize="0" autoFill="0" autoPict="0">
                <anchor moveWithCells="1">
                  <from>
                    <xdr:col>10</xdr:col>
                    <xdr:colOff>0</xdr:colOff>
                    <xdr:row>15</xdr:row>
                    <xdr:rowOff>0</xdr:rowOff>
                  </from>
                  <to>
                    <xdr:col>15</xdr:col>
                    <xdr:colOff>0</xdr:colOff>
                    <xdr:row>16</xdr:row>
                    <xdr:rowOff>0</xdr:rowOff>
                  </to>
                </anchor>
              </controlPr>
            </control>
          </mc:Choice>
        </mc:AlternateContent>
        <mc:AlternateContent xmlns:mc="http://schemas.openxmlformats.org/markup-compatibility/2006">
          <mc:Choice Requires="x14">
            <control shapeId="3279" r:id="rId22" name="Option Button 207">
              <controlPr defaultSize="0" autoFill="0" autoLine="0" autoPict="0">
                <anchor moveWithCells="1">
                  <from>
                    <xdr:col>10</xdr:col>
                    <xdr:colOff>104775</xdr:colOff>
                    <xdr:row>15</xdr:row>
                    <xdr:rowOff>219075</xdr:rowOff>
                  </from>
                  <to>
                    <xdr:col>10</xdr:col>
                    <xdr:colOff>342900</xdr:colOff>
                    <xdr:row>15</xdr:row>
                    <xdr:rowOff>457200</xdr:rowOff>
                  </to>
                </anchor>
              </controlPr>
            </control>
          </mc:Choice>
        </mc:AlternateContent>
        <mc:AlternateContent xmlns:mc="http://schemas.openxmlformats.org/markup-compatibility/2006">
          <mc:Choice Requires="x14">
            <control shapeId="3280" r:id="rId23" name="Option Button 208">
              <controlPr defaultSize="0" autoFill="0" autoLine="0" autoPict="0">
                <anchor moveWithCells="1">
                  <from>
                    <xdr:col>11</xdr:col>
                    <xdr:colOff>114300</xdr:colOff>
                    <xdr:row>15</xdr:row>
                    <xdr:rowOff>219075</xdr:rowOff>
                  </from>
                  <to>
                    <xdr:col>11</xdr:col>
                    <xdr:colOff>361950</xdr:colOff>
                    <xdr:row>15</xdr:row>
                    <xdr:rowOff>457200</xdr:rowOff>
                  </to>
                </anchor>
              </controlPr>
            </control>
          </mc:Choice>
        </mc:AlternateContent>
        <mc:AlternateContent xmlns:mc="http://schemas.openxmlformats.org/markup-compatibility/2006">
          <mc:Choice Requires="x14">
            <control shapeId="3281" r:id="rId24" name="Option Button 209">
              <controlPr defaultSize="0" autoFill="0" autoLine="0" autoPict="0">
                <anchor moveWithCells="1">
                  <from>
                    <xdr:col>12</xdr:col>
                    <xdr:colOff>123825</xdr:colOff>
                    <xdr:row>15</xdr:row>
                    <xdr:rowOff>219075</xdr:rowOff>
                  </from>
                  <to>
                    <xdr:col>12</xdr:col>
                    <xdr:colOff>361950</xdr:colOff>
                    <xdr:row>15</xdr:row>
                    <xdr:rowOff>457200</xdr:rowOff>
                  </to>
                </anchor>
              </controlPr>
            </control>
          </mc:Choice>
        </mc:AlternateContent>
        <mc:AlternateContent xmlns:mc="http://schemas.openxmlformats.org/markup-compatibility/2006">
          <mc:Choice Requires="x14">
            <control shapeId="3282" r:id="rId25" name="Option Button 210">
              <controlPr defaultSize="0" autoFill="0" autoLine="0" autoPict="0">
                <anchor moveWithCells="1">
                  <from>
                    <xdr:col>13</xdr:col>
                    <xdr:colOff>114300</xdr:colOff>
                    <xdr:row>15</xdr:row>
                    <xdr:rowOff>219075</xdr:rowOff>
                  </from>
                  <to>
                    <xdr:col>13</xdr:col>
                    <xdr:colOff>361950</xdr:colOff>
                    <xdr:row>15</xdr:row>
                    <xdr:rowOff>457200</xdr:rowOff>
                  </to>
                </anchor>
              </controlPr>
            </control>
          </mc:Choice>
        </mc:AlternateContent>
        <mc:AlternateContent xmlns:mc="http://schemas.openxmlformats.org/markup-compatibility/2006">
          <mc:Choice Requires="x14">
            <control shapeId="3283" r:id="rId26" name="Group Box 211">
              <controlPr defaultSize="0" autoFill="0" autoPict="0">
                <anchor moveWithCells="1">
                  <from>
                    <xdr:col>10</xdr:col>
                    <xdr:colOff>0</xdr:colOff>
                    <xdr:row>16</xdr:row>
                    <xdr:rowOff>0</xdr:rowOff>
                  </from>
                  <to>
                    <xdr:col>15</xdr:col>
                    <xdr:colOff>0</xdr:colOff>
                    <xdr:row>17</xdr:row>
                    <xdr:rowOff>0</xdr:rowOff>
                  </to>
                </anchor>
              </controlPr>
            </control>
          </mc:Choice>
        </mc:AlternateContent>
        <mc:AlternateContent xmlns:mc="http://schemas.openxmlformats.org/markup-compatibility/2006">
          <mc:Choice Requires="x14">
            <control shapeId="3284" r:id="rId27" name="Option Button 212">
              <controlPr defaultSize="0" autoFill="0" autoLine="0" autoPict="0">
                <anchor moveWithCells="1">
                  <from>
                    <xdr:col>10</xdr:col>
                    <xdr:colOff>104775</xdr:colOff>
                    <xdr:row>16</xdr:row>
                    <xdr:rowOff>219075</xdr:rowOff>
                  </from>
                  <to>
                    <xdr:col>10</xdr:col>
                    <xdr:colOff>342900</xdr:colOff>
                    <xdr:row>16</xdr:row>
                    <xdr:rowOff>457200</xdr:rowOff>
                  </to>
                </anchor>
              </controlPr>
            </control>
          </mc:Choice>
        </mc:AlternateContent>
        <mc:AlternateContent xmlns:mc="http://schemas.openxmlformats.org/markup-compatibility/2006">
          <mc:Choice Requires="x14">
            <control shapeId="3285" r:id="rId28" name="Option Button 213">
              <controlPr defaultSize="0" autoFill="0" autoLine="0" autoPict="0">
                <anchor moveWithCells="1">
                  <from>
                    <xdr:col>11</xdr:col>
                    <xdr:colOff>114300</xdr:colOff>
                    <xdr:row>16</xdr:row>
                    <xdr:rowOff>219075</xdr:rowOff>
                  </from>
                  <to>
                    <xdr:col>11</xdr:col>
                    <xdr:colOff>361950</xdr:colOff>
                    <xdr:row>16</xdr:row>
                    <xdr:rowOff>457200</xdr:rowOff>
                  </to>
                </anchor>
              </controlPr>
            </control>
          </mc:Choice>
        </mc:AlternateContent>
        <mc:AlternateContent xmlns:mc="http://schemas.openxmlformats.org/markup-compatibility/2006">
          <mc:Choice Requires="x14">
            <control shapeId="3286" r:id="rId29" name="Option Button 214">
              <controlPr defaultSize="0" autoFill="0" autoLine="0" autoPict="0">
                <anchor moveWithCells="1">
                  <from>
                    <xdr:col>12</xdr:col>
                    <xdr:colOff>123825</xdr:colOff>
                    <xdr:row>16</xdr:row>
                    <xdr:rowOff>219075</xdr:rowOff>
                  </from>
                  <to>
                    <xdr:col>12</xdr:col>
                    <xdr:colOff>361950</xdr:colOff>
                    <xdr:row>16</xdr:row>
                    <xdr:rowOff>457200</xdr:rowOff>
                  </to>
                </anchor>
              </controlPr>
            </control>
          </mc:Choice>
        </mc:AlternateContent>
        <mc:AlternateContent xmlns:mc="http://schemas.openxmlformats.org/markup-compatibility/2006">
          <mc:Choice Requires="x14">
            <control shapeId="3287" r:id="rId30" name="Option Button 215">
              <controlPr defaultSize="0" autoFill="0" autoLine="0" autoPict="0">
                <anchor moveWithCells="1">
                  <from>
                    <xdr:col>13</xdr:col>
                    <xdr:colOff>114300</xdr:colOff>
                    <xdr:row>16</xdr:row>
                    <xdr:rowOff>219075</xdr:rowOff>
                  </from>
                  <to>
                    <xdr:col>13</xdr:col>
                    <xdr:colOff>361950</xdr:colOff>
                    <xdr:row>16</xdr:row>
                    <xdr:rowOff>457200</xdr:rowOff>
                  </to>
                </anchor>
              </controlPr>
            </control>
          </mc:Choice>
        </mc:AlternateContent>
        <mc:AlternateContent xmlns:mc="http://schemas.openxmlformats.org/markup-compatibility/2006">
          <mc:Choice Requires="x14">
            <control shapeId="3288" r:id="rId31" name="Group Box 216">
              <controlPr defaultSize="0" autoFill="0" autoPict="0">
                <anchor moveWithCells="1">
                  <from>
                    <xdr:col>10</xdr:col>
                    <xdr:colOff>0</xdr:colOff>
                    <xdr:row>17</xdr:row>
                    <xdr:rowOff>619125</xdr:rowOff>
                  </from>
                  <to>
                    <xdr:col>15</xdr:col>
                    <xdr:colOff>0</xdr:colOff>
                    <xdr:row>18</xdr:row>
                    <xdr:rowOff>619125</xdr:rowOff>
                  </to>
                </anchor>
              </controlPr>
            </control>
          </mc:Choice>
        </mc:AlternateContent>
        <mc:AlternateContent xmlns:mc="http://schemas.openxmlformats.org/markup-compatibility/2006">
          <mc:Choice Requires="x14">
            <control shapeId="3289" r:id="rId32" name="Option Button 217">
              <controlPr defaultSize="0" autoFill="0" autoLine="0" autoPict="0">
                <anchor moveWithCells="1">
                  <from>
                    <xdr:col>10</xdr:col>
                    <xdr:colOff>104775</xdr:colOff>
                    <xdr:row>18</xdr:row>
                    <xdr:rowOff>219075</xdr:rowOff>
                  </from>
                  <to>
                    <xdr:col>10</xdr:col>
                    <xdr:colOff>342900</xdr:colOff>
                    <xdr:row>18</xdr:row>
                    <xdr:rowOff>457200</xdr:rowOff>
                  </to>
                </anchor>
              </controlPr>
            </control>
          </mc:Choice>
        </mc:AlternateContent>
        <mc:AlternateContent xmlns:mc="http://schemas.openxmlformats.org/markup-compatibility/2006">
          <mc:Choice Requires="x14">
            <control shapeId="3290" r:id="rId33" name="Option Button 218">
              <controlPr defaultSize="0" autoFill="0" autoLine="0" autoPict="0">
                <anchor moveWithCells="1">
                  <from>
                    <xdr:col>11</xdr:col>
                    <xdr:colOff>114300</xdr:colOff>
                    <xdr:row>18</xdr:row>
                    <xdr:rowOff>219075</xdr:rowOff>
                  </from>
                  <to>
                    <xdr:col>11</xdr:col>
                    <xdr:colOff>361950</xdr:colOff>
                    <xdr:row>18</xdr:row>
                    <xdr:rowOff>457200</xdr:rowOff>
                  </to>
                </anchor>
              </controlPr>
            </control>
          </mc:Choice>
        </mc:AlternateContent>
        <mc:AlternateContent xmlns:mc="http://schemas.openxmlformats.org/markup-compatibility/2006">
          <mc:Choice Requires="x14">
            <control shapeId="3291" r:id="rId34" name="Option Button 219">
              <controlPr defaultSize="0" autoFill="0" autoLine="0" autoPict="0">
                <anchor moveWithCells="1">
                  <from>
                    <xdr:col>12</xdr:col>
                    <xdr:colOff>123825</xdr:colOff>
                    <xdr:row>18</xdr:row>
                    <xdr:rowOff>219075</xdr:rowOff>
                  </from>
                  <to>
                    <xdr:col>12</xdr:col>
                    <xdr:colOff>361950</xdr:colOff>
                    <xdr:row>18</xdr:row>
                    <xdr:rowOff>457200</xdr:rowOff>
                  </to>
                </anchor>
              </controlPr>
            </control>
          </mc:Choice>
        </mc:AlternateContent>
        <mc:AlternateContent xmlns:mc="http://schemas.openxmlformats.org/markup-compatibility/2006">
          <mc:Choice Requires="x14">
            <control shapeId="3292" r:id="rId35" name="Option Button 220">
              <controlPr defaultSize="0" autoFill="0" autoLine="0" autoPict="0">
                <anchor moveWithCells="1">
                  <from>
                    <xdr:col>13</xdr:col>
                    <xdr:colOff>114300</xdr:colOff>
                    <xdr:row>18</xdr:row>
                    <xdr:rowOff>219075</xdr:rowOff>
                  </from>
                  <to>
                    <xdr:col>13</xdr:col>
                    <xdr:colOff>361950</xdr:colOff>
                    <xdr:row>18</xdr:row>
                    <xdr:rowOff>457200</xdr:rowOff>
                  </to>
                </anchor>
              </controlPr>
            </control>
          </mc:Choice>
        </mc:AlternateContent>
        <mc:AlternateContent xmlns:mc="http://schemas.openxmlformats.org/markup-compatibility/2006">
          <mc:Choice Requires="x14">
            <control shapeId="3293" r:id="rId36" name="Group Box 221">
              <controlPr defaultSize="0" autoFill="0" autoPict="0">
                <anchor moveWithCells="1">
                  <from>
                    <xdr:col>10</xdr:col>
                    <xdr:colOff>0</xdr:colOff>
                    <xdr:row>17</xdr:row>
                    <xdr:rowOff>0</xdr:rowOff>
                  </from>
                  <to>
                    <xdr:col>15</xdr:col>
                    <xdr:colOff>0</xdr:colOff>
                    <xdr:row>18</xdr:row>
                    <xdr:rowOff>9525</xdr:rowOff>
                  </to>
                </anchor>
              </controlPr>
            </control>
          </mc:Choice>
        </mc:AlternateContent>
        <mc:AlternateContent xmlns:mc="http://schemas.openxmlformats.org/markup-compatibility/2006">
          <mc:Choice Requires="x14">
            <control shapeId="3294" r:id="rId37" name="Option Button 222">
              <controlPr defaultSize="0" autoFill="0" autoLine="0" autoPict="0">
                <anchor moveWithCells="1">
                  <from>
                    <xdr:col>10</xdr:col>
                    <xdr:colOff>104775</xdr:colOff>
                    <xdr:row>17</xdr:row>
                    <xdr:rowOff>219075</xdr:rowOff>
                  </from>
                  <to>
                    <xdr:col>10</xdr:col>
                    <xdr:colOff>342900</xdr:colOff>
                    <xdr:row>17</xdr:row>
                    <xdr:rowOff>457200</xdr:rowOff>
                  </to>
                </anchor>
              </controlPr>
            </control>
          </mc:Choice>
        </mc:AlternateContent>
        <mc:AlternateContent xmlns:mc="http://schemas.openxmlformats.org/markup-compatibility/2006">
          <mc:Choice Requires="x14">
            <control shapeId="3295" r:id="rId38" name="Option Button 223">
              <controlPr defaultSize="0" autoFill="0" autoLine="0" autoPict="0">
                <anchor moveWithCells="1">
                  <from>
                    <xdr:col>11</xdr:col>
                    <xdr:colOff>114300</xdr:colOff>
                    <xdr:row>17</xdr:row>
                    <xdr:rowOff>219075</xdr:rowOff>
                  </from>
                  <to>
                    <xdr:col>11</xdr:col>
                    <xdr:colOff>361950</xdr:colOff>
                    <xdr:row>17</xdr:row>
                    <xdr:rowOff>457200</xdr:rowOff>
                  </to>
                </anchor>
              </controlPr>
            </control>
          </mc:Choice>
        </mc:AlternateContent>
        <mc:AlternateContent xmlns:mc="http://schemas.openxmlformats.org/markup-compatibility/2006">
          <mc:Choice Requires="x14">
            <control shapeId="3296" r:id="rId39" name="Option Button 224">
              <controlPr defaultSize="0" autoFill="0" autoLine="0" autoPict="0">
                <anchor moveWithCells="1">
                  <from>
                    <xdr:col>12</xdr:col>
                    <xdr:colOff>123825</xdr:colOff>
                    <xdr:row>17</xdr:row>
                    <xdr:rowOff>219075</xdr:rowOff>
                  </from>
                  <to>
                    <xdr:col>12</xdr:col>
                    <xdr:colOff>361950</xdr:colOff>
                    <xdr:row>17</xdr:row>
                    <xdr:rowOff>457200</xdr:rowOff>
                  </to>
                </anchor>
              </controlPr>
            </control>
          </mc:Choice>
        </mc:AlternateContent>
        <mc:AlternateContent xmlns:mc="http://schemas.openxmlformats.org/markup-compatibility/2006">
          <mc:Choice Requires="x14">
            <control shapeId="3297" r:id="rId40" name="Option Button 225">
              <controlPr defaultSize="0" autoFill="0" autoLine="0" autoPict="0">
                <anchor moveWithCells="1">
                  <from>
                    <xdr:col>13</xdr:col>
                    <xdr:colOff>114300</xdr:colOff>
                    <xdr:row>17</xdr:row>
                    <xdr:rowOff>219075</xdr:rowOff>
                  </from>
                  <to>
                    <xdr:col>13</xdr:col>
                    <xdr:colOff>361950</xdr:colOff>
                    <xdr:row>17</xdr:row>
                    <xdr:rowOff>457200</xdr:rowOff>
                  </to>
                </anchor>
              </controlPr>
            </control>
          </mc:Choice>
        </mc:AlternateContent>
        <mc:AlternateContent xmlns:mc="http://schemas.openxmlformats.org/markup-compatibility/2006">
          <mc:Choice Requires="x14">
            <control shapeId="3298" r:id="rId41" name="Group Box 226">
              <controlPr defaultSize="0" autoFill="0" autoPict="0">
                <anchor moveWithCells="1">
                  <from>
                    <xdr:col>10</xdr:col>
                    <xdr:colOff>0</xdr:colOff>
                    <xdr:row>18</xdr:row>
                    <xdr:rowOff>619125</xdr:rowOff>
                  </from>
                  <to>
                    <xdr:col>15</xdr:col>
                    <xdr:colOff>0</xdr:colOff>
                    <xdr:row>19</xdr:row>
                    <xdr:rowOff>619125</xdr:rowOff>
                  </to>
                </anchor>
              </controlPr>
            </control>
          </mc:Choice>
        </mc:AlternateContent>
        <mc:AlternateContent xmlns:mc="http://schemas.openxmlformats.org/markup-compatibility/2006">
          <mc:Choice Requires="x14">
            <control shapeId="3299" r:id="rId42" name="Option Button 227">
              <controlPr defaultSize="0" autoFill="0" autoLine="0" autoPict="0">
                <anchor moveWithCells="1">
                  <from>
                    <xdr:col>10</xdr:col>
                    <xdr:colOff>104775</xdr:colOff>
                    <xdr:row>19</xdr:row>
                    <xdr:rowOff>219075</xdr:rowOff>
                  </from>
                  <to>
                    <xdr:col>10</xdr:col>
                    <xdr:colOff>342900</xdr:colOff>
                    <xdr:row>19</xdr:row>
                    <xdr:rowOff>457200</xdr:rowOff>
                  </to>
                </anchor>
              </controlPr>
            </control>
          </mc:Choice>
        </mc:AlternateContent>
        <mc:AlternateContent xmlns:mc="http://schemas.openxmlformats.org/markup-compatibility/2006">
          <mc:Choice Requires="x14">
            <control shapeId="3300" r:id="rId43" name="Option Button 228">
              <controlPr defaultSize="0" autoFill="0" autoLine="0" autoPict="0">
                <anchor moveWithCells="1">
                  <from>
                    <xdr:col>11</xdr:col>
                    <xdr:colOff>114300</xdr:colOff>
                    <xdr:row>19</xdr:row>
                    <xdr:rowOff>219075</xdr:rowOff>
                  </from>
                  <to>
                    <xdr:col>11</xdr:col>
                    <xdr:colOff>361950</xdr:colOff>
                    <xdr:row>19</xdr:row>
                    <xdr:rowOff>457200</xdr:rowOff>
                  </to>
                </anchor>
              </controlPr>
            </control>
          </mc:Choice>
        </mc:AlternateContent>
        <mc:AlternateContent xmlns:mc="http://schemas.openxmlformats.org/markup-compatibility/2006">
          <mc:Choice Requires="x14">
            <control shapeId="3301" r:id="rId44" name="Option Button 229">
              <controlPr defaultSize="0" autoFill="0" autoLine="0" autoPict="0">
                <anchor moveWithCells="1">
                  <from>
                    <xdr:col>12</xdr:col>
                    <xdr:colOff>123825</xdr:colOff>
                    <xdr:row>19</xdr:row>
                    <xdr:rowOff>219075</xdr:rowOff>
                  </from>
                  <to>
                    <xdr:col>12</xdr:col>
                    <xdr:colOff>361950</xdr:colOff>
                    <xdr:row>19</xdr:row>
                    <xdr:rowOff>457200</xdr:rowOff>
                  </to>
                </anchor>
              </controlPr>
            </control>
          </mc:Choice>
        </mc:AlternateContent>
        <mc:AlternateContent xmlns:mc="http://schemas.openxmlformats.org/markup-compatibility/2006">
          <mc:Choice Requires="x14">
            <control shapeId="3302" r:id="rId45" name="Option Button 230">
              <controlPr defaultSize="0" autoFill="0" autoLine="0" autoPict="0">
                <anchor moveWithCells="1">
                  <from>
                    <xdr:col>13</xdr:col>
                    <xdr:colOff>114300</xdr:colOff>
                    <xdr:row>19</xdr:row>
                    <xdr:rowOff>219075</xdr:rowOff>
                  </from>
                  <to>
                    <xdr:col>13</xdr:col>
                    <xdr:colOff>361950</xdr:colOff>
                    <xdr:row>19</xdr:row>
                    <xdr:rowOff>457200</xdr:rowOff>
                  </to>
                </anchor>
              </controlPr>
            </control>
          </mc:Choice>
        </mc:AlternateContent>
        <mc:AlternateContent xmlns:mc="http://schemas.openxmlformats.org/markup-compatibility/2006">
          <mc:Choice Requires="x14">
            <control shapeId="3303" r:id="rId46" name="Group Box 231">
              <controlPr defaultSize="0" autoFill="0" autoPict="0">
                <anchor moveWithCells="1">
                  <from>
                    <xdr:col>10</xdr:col>
                    <xdr:colOff>0</xdr:colOff>
                    <xdr:row>19</xdr:row>
                    <xdr:rowOff>628650</xdr:rowOff>
                  </from>
                  <to>
                    <xdr:col>15</xdr:col>
                    <xdr:colOff>0</xdr:colOff>
                    <xdr:row>20</xdr:row>
                    <xdr:rowOff>628650</xdr:rowOff>
                  </to>
                </anchor>
              </controlPr>
            </control>
          </mc:Choice>
        </mc:AlternateContent>
        <mc:AlternateContent xmlns:mc="http://schemas.openxmlformats.org/markup-compatibility/2006">
          <mc:Choice Requires="x14">
            <control shapeId="3304" r:id="rId47" name="Option Button 232">
              <controlPr defaultSize="0" autoFill="0" autoLine="0" autoPict="0">
                <anchor moveWithCells="1">
                  <from>
                    <xdr:col>10</xdr:col>
                    <xdr:colOff>104775</xdr:colOff>
                    <xdr:row>20</xdr:row>
                    <xdr:rowOff>219075</xdr:rowOff>
                  </from>
                  <to>
                    <xdr:col>10</xdr:col>
                    <xdr:colOff>342900</xdr:colOff>
                    <xdr:row>20</xdr:row>
                    <xdr:rowOff>457200</xdr:rowOff>
                  </to>
                </anchor>
              </controlPr>
            </control>
          </mc:Choice>
        </mc:AlternateContent>
        <mc:AlternateContent xmlns:mc="http://schemas.openxmlformats.org/markup-compatibility/2006">
          <mc:Choice Requires="x14">
            <control shapeId="3305" r:id="rId48" name="Option Button 233">
              <controlPr defaultSize="0" autoFill="0" autoLine="0" autoPict="0">
                <anchor moveWithCells="1">
                  <from>
                    <xdr:col>11</xdr:col>
                    <xdr:colOff>114300</xdr:colOff>
                    <xdr:row>20</xdr:row>
                    <xdr:rowOff>219075</xdr:rowOff>
                  </from>
                  <to>
                    <xdr:col>11</xdr:col>
                    <xdr:colOff>361950</xdr:colOff>
                    <xdr:row>20</xdr:row>
                    <xdr:rowOff>457200</xdr:rowOff>
                  </to>
                </anchor>
              </controlPr>
            </control>
          </mc:Choice>
        </mc:AlternateContent>
        <mc:AlternateContent xmlns:mc="http://schemas.openxmlformats.org/markup-compatibility/2006">
          <mc:Choice Requires="x14">
            <control shapeId="3306" r:id="rId49" name="Option Button 234">
              <controlPr defaultSize="0" autoFill="0" autoLine="0" autoPict="0">
                <anchor moveWithCells="1">
                  <from>
                    <xdr:col>12</xdr:col>
                    <xdr:colOff>123825</xdr:colOff>
                    <xdr:row>20</xdr:row>
                    <xdr:rowOff>219075</xdr:rowOff>
                  </from>
                  <to>
                    <xdr:col>12</xdr:col>
                    <xdr:colOff>361950</xdr:colOff>
                    <xdr:row>20</xdr:row>
                    <xdr:rowOff>457200</xdr:rowOff>
                  </to>
                </anchor>
              </controlPr>
            </control>
          </mc:Choice>
        </mc:AlternateContent>
        <mc:AlternateContent xmlns:mc="http://schemas.openxmlformats.org/markup-compatibility/2006">
          <mc:Choice Requires="x14">
            <control shapeId="3307" r:id="rId50" name="Option Button 235">
              <controlPr defaultSize="0" autoFill="0" autoLine="0" autoPict="0">
                <anchor moveWithCells="1">
                  <from>
                    <xdr:col>13</xdr:col>
                    <xdr:colOff>114300</xdr:colOff>
                    <xdr:row>20</xdr:row>
                    <xdr:rowOff>219075</xdr:rowOff>
                  </from>
                  <to>
                    <xdr:col>13</xdr:col>
                    <xdr:colOff>361950</xdr:colOff>
                    <xdr:row>20</xdr:row>
                    <xdr:rowOff>457200</xdr:rowOff>
                  </to>
                </anchor>
              </controlPr>
            </control>
          </mc:Choice>
        </mc:AlternateContent>
        <mc:AlternateContent xmlns:mc="http://schemas.openxmlformats.org/markup-compatibility/2006">
          <mc:Choice Requires="x14">
            <control shapeId="3309" r:id="rId51" name="Option Button 237">
              <controlPr defaultSize="0" autoFill="0" autoLine="0" autoPict="0">
                <anchor moveWithCells="1">
                  <from>
                    <xdr:col>10</xdr:col>
                    <xdr:colOff>104775</xdr:colOff>
                    <xdr:row>21</xdr:row>
                    <xdr:rowOff>219075</xdr:rowOff>
                  </from>
                  <to>
                    <xdr:col>10</xdr:col>
                    <xdr:colOff>342900</xdr:colOff>
                    <xdr:row>21</xdr:row>
                    <xdr:rowOff>457200</xdr:rowOff>
                  </to>
                </anchor>
              </controlPr>
            </control>
          </mc:Choice>
        </mc:AlternateContent>
        <mc:AlternateContent xmlns:mc="http://schemas.openxmlformats.org/markup-compatibility/2006">
          <mc:Choice Requires="x14">
            <control shapeId="3310" r:id="rId52" name="Option Button 238">
              <controlPr defaultSize="0" autoFill="0" autoLine="0" autoPict="0">
                <anchor moveWithCells="1">
                  <from>
                    <xdr:col>11</xdr:col>
                    <xdr:colOff>114300</xdr:colOff>
                    <xdr:row>21</xdr:row>
                    <xdr:rowOff>219075</xdr:rowOff>
                  </from>
                  <to>
                    <xdr:col>11</xdr:col>
                    <xdr:colOff>361950</xdr:colOff>
                    <xdr:row>21</xdr:row>
                    <xdr:rowOff>457200</xdr:rowOff>
                  </to>
                </anchor>
              </controlPr>
            </control>
          </mc:Choice>
        </mc:AlternateContent>
        <mc:AlternateContent xmlns:mc="http://schemas.openxmlformats.org/markup-compatibility/2006">
          <mc:Choice Requires="x14">
            <control shapeId="3311" r:id="rId53" name="Option Button 239">
              <controlPr defaultSize="0" autoFill="0" autoLine="0" autoPict="0">
                <anchor moveWithCells="1">
                  <from>
                    <xdr:col>12</xdr:col>
                    <xdr:colOff>123825</xdr:colOff>
                    <xdr:row>21</xdr:row>
                    <xdr:rowOff>219075</xdr:rowOff>
                  </from>
                  <to>
                    <xdr:col>12</xdr:col>
                    <xdr:colOff>361950</xdr:colOff>
                    <xdr:row>21</xdr:row>
                    <xdr:rowOff>457200</xdr:rowOff>
                  </to>
                </anchor>
              </controlPr>
            </control>
          </mc:Choice>
        </mc:AlternateContent>
        <mc:AlternateContent xmlns:mc="http://schemas.openxmlformats.org/markup-compatibility/2006">
          <mc:Choice Requires="x14">
            <control shapeId="3312" r:id="rId54" name="Option Button 240">
              <controlPr defaultSize="0" autoFill="0" autoLine="0" autoPict="0">
                <anchor moveWithCells="1">
                  <from>
                    <xdr:col>13</xdr:col>
                    <xdr:colOff>114300</xdr:colOff>
                    <xdr:row>21</xdr:row>
                    <xdr:rowOff>219075</xdr:rowOff>
                  </from>
                  <to>
                    <xdr:col>13</xdr:col>
                    <xdr:colOff>361950</xdr:colOff>
                    <xdr:row>21</xdr:row>
                    <xdr:rowOff>457200</xdr:rowOff>
                  </to>
                </anchor>
              </controlPr>
            </control>
          </mc:Choice>
        </mc:AlternateContent>
        <mc:AlternateContent xmlns:mc="http://schemas.openxmlformats.org/markup-compatibility/2006">
          <mc:Choice Requires="x14">
            <control shapeId="3314" r:id="rId55" name="Option Button 242">
              <controlPr defaultSize="0" autoFill="0" autoLine="0" autoPict="0">
                <anchor moveWithCells="1">
                  <from>
                    <xdr:col>10</xdr:col>
                    <xdr:colOff>104775</xdr:colOff>
                    <xdr:row>22</xdr:row>
                    <xdr:rowOff>219075</xdr:rowOff>
                  </from>
                  <to>
                    <xdr:col>10</xdr:col>
                    <xdr:colOff>342900</xdr:colOff>
                    <xdr:row>22</xdr:row>
                    <xdr:rowOff>457200</xdr:rowOff>
                  </to>
                </anchor>
              </controlPr>
            </control>
          </mc:Choice>
        </mc:AlternateContent>
        <mc:AlternateContent xmlns:mc="http://schemas.openxmlformats.org/markup-compatibility/2006">
          <mc:Choice Requires="x14">
            <control shapeId="3315" r:id="rId56" name="Option Button 243">
              <controlPr defaultSize="0" autoFill="0" autoLine="0" autoPict="0">
                <anchor moveWithCells="1">
                  <from>
                    <xdr:col>11</xdr:col>
                    <xdr:colOff>114300</xdr:colOff>
                    <xdr:row>22</xdr:row>
                    <xdr:rowOff>219075</xdr:rowOff>
                  </from>
                  <to>
                    <xdr:col>11</xdr:col>
                    <xdr:colOff>361950</xdr:colOff>
                    <xdr:row>22</xdr:row>
                    <xdr:rowOff>457200</xdr:rowOff>
                  </to>
                </anchor>
              </controlPr>
            </control>
          </mc:Choice>
        </mc:AlternateContent>
        <mc:AlternateContent xmlns:mc="http://schemas.openxmlformats.org/markup-compatibility/2006">
          <mc:Choice Requires="x14">
            <control shapeId="3316" r:id="rId57" name="Option Button 244">
              <controlPr defaultSize="0" autoFill="0" autoLine="0" autoPict="0">
                <anchor moveWithCells="1">
                  <from>
                    <xdr:col>12</xdr:col>
                    <xdr:colOff>123825</xdr:colOff>
                    <xdr:row>22</xdr:row>
                    <xdr:rowOff>219075</xdr:rowOff>
                  </from>
                  <to>
                    <xdr:col>12</xdr:col>
                    <xdr:colOff>361950</xdr:colOff>
                    <xdr:row>22</xdr:row>
                    <xdr:rowOff>457200</xdr:rowOff>
                  </to>
                </anchor>
              </controlPr>
            </control>
          </mc:Choice>
        </mc:AlternateContent>
        <mc:AlternateContent xmlns:mc="http://schemas.openxmlformats.org/markup-compatibility/2006">
          <mc:Choice Requires="x14">
            <control shapeId="3317" r:id="rId58" name="Option Button 245">
              <controlPr defaultSize="0" autoFill="0" autoLine="0" autoPict="0">
                <anchor moveWithCells="1">
                  <from>
                    <xdr:col>13</xdr:col>
                    <xdr:colOff>114300</xdr:colOff>
                    <xdr:row>22</xdr:row>
                    <xdr:rowOff>219075</xdr:rowOff>
                  </from>
                  <to>
                    <xdr:col>13</xdr:col>
                    <xdr:colOff>361950</xdr:colOff>
                    <xdr:row>22</xdr:row>
                    <xdr:rowOff>457200</xdr:rowOff>
                  </to>
                </anchor>
              </controlPr>
            </control>
          </mc:Choice>
        </mc:AlternateContent>
        <mc:AlternateContent xmlns:mc="http://schemas.openxmlformats.org/markup-compatibility/2006">
          <mc:Choice Requires="x14">
            <control shapeId="3319" r:id="rId59" name="Option Button 247">
              <controlPr defaultSize="0" autoFill="0" autoLine="0" autoPict="0">
                <anchor moveWithCells="1">
                  <from>
                    <xdr:col>10</xdr:col>
                    <xdr:colOff>104775</xdr:colOff>
                    <xdr:row>26</xdr:row>
                    <xdr:rowOff>219075</xdr:rowOff>
                  </from>
                  <to>
                    <xdr:col>10</xdr:col>
                    <xdr:colOff>342900</xdr:colOff>
                    <xdr:row>26</xdr:row>
                    <xdr:rowOff>457200</xdr:rowOff>
                  </to>
                </anchor>
              </controlPr>
            </control>
          </mc:Choice>
        </mc:AlternateContent>
        <mc:AlternateContent xmlns:mc="http://schemas.openxmlformats.org/markup-compatibility/2006">
          <mc:Choice Requires="x14">
            <control shapeId="3320" r:id="rId60" name="Option Button 248">
              <controlPr defaultSize="0" autoFill="0" autoLine="0" autoPict="0">
                <anchor moveWithCells="1">
                  <from>
                    <xdr:col>11</xdr:col>
                    <xdr:colOff>114300</xdr:colOff>
                    <xdr:row>26</xdr:row>
                    <xdr:rowOff>219075</xdr:rowOff>
                  </from>
                  <to>
                    <xdr:col>11</xdr:col>
                    <xdr:colOff>361950</xdr:colOff>
                    <xdr:row>26</xdr:row>
                    <xdr:rowOff>457200</xdr:rowOff>
                  </to>
                </anchor>
              </controlPr>
            </control>
          </mc:Choice>
        </mc:AlternateContent>
        <mc:AlternateContent xmlns:mc="http://schemas.openxmlformats.org/markup-compatibility/2006">
          <mc:Choice Requires="x14">
            <control shapeId="3321" r:id="rId61" name="Option Button 249">
              <controlPr defaultSize="0" autoFill="0" autoLine="0" autoPict="0">
                <anchor moveWithCells="1">
                  <from>
                    <xdr:col>12</xdr:col>
                    <xdr:colOff>123825</xdr:colOff>
                    <xdr:row>26</xdr:row>
                    <xdr:rowOff>219075</xdr:rowOff>
                  </from>
                  <to>
                    <xdr:col>12</xdr:col>
                    <xdr:colOff>361950</xdr:colOff>
                    <xdr:row>26</xdr:row>
                    <xdr:rowOff>457200</xdr:rowOff>
                  </to>
                </anchor>
              </controlPr>
            </control>
          </mc:Choice>
        </mc:AlternateContent>
        <mc:AlternateContent xmlns:mc="http://schemas.openxmlformats.org/markup-compatibility/2006">
          <mc:Choice Requires="x14">
            <control shapeId="3322" r:id="rId62" name="Option Button 250">
              <controlPr defaultSize="0" autoFill="0" autoLine="0" autoPict="0">
                <anchor moveWithCells="1">
                  <from>
                    <xdr:col>13</xdr:col>
                    <xdr:colOff>114300</xdr:colOff>
                    <xdr:row>26</xdr:row>
                    <xdr:rowOff>219075</xdr:rowOff>
                  </from>
                  <to>
                    <xdr:col>13</xdr:col>
                    <xdr:colOff>361950</xdr:colOff>
                    <xdr:row>26</xdr:row>
                    <xdr:rowOff>457200</xdr:rowOff>
                  </to>
                </anchor>
              </controlPr>
            </control>
          </mc:Choice>
        </mc:AlternateContent>
        <mc:AlternateContent xmlns:mc="http://schemas.openxmlformats.org/markup-compatibility/2006">
          <mc:Choice Requires="x14">
            <control shapeId="3324" r:id="rId63" name="Option Button 252">
              <controlPr defaultSize="0" autoFill="0" autoLine="0" autoPict="0">
                <anchor moveWithCells="1">
                  <from>
                    <xdr:col>10</xdr:col>
                    <xdr:colOff>104775</xdr:colOff>
                    <xdr:row>27</xdr:row>
                    <xdr:rowOff>219075</xdr:rowOff>
                  </from>
                  <to>
                    <xdr:col>10</xdr:col>
                    <xdr:colOff>342900</xdr:colOff>
                    <xdr:row>27</xdr:row>
                    <xdr:rowOff>457200</xdr:rowOff>
                  </to>
                </anchor>
              </controlPr>
            </control>
          </mc:Choice>
        </mc:AlternateContent>
        <mc:AlternateContent xmlns:mc="http://schemas.openxmlformats.org/markup-compatibility/2006">
          <mc:Choice Requires="x14">
            <control shapeId="3325" r:id="rId64" name="Option Button 253">
              <controlPr defaultSize="0" autoFill="0" autoLine="0" autoPict="0">
                <anchor moveWithCells="1">
                  <from>
                    <xdr:col>11</xdr:col>
                    <xdr:colOff>114300</xdr:colOff>
                    <xdr:row>27</xdr:row>
                    <xdr:rowOff>219075</xdr:rowOff>
                  </from>
                  <to>
                    <xdr:col>11</xdr:col>
                    <xdr:colOff>361950</xdr:colOff>
                    <xdr:row>27</xdr:row>
                    <xdr:rowOff>457200</xdr:rowOff>
                  </to>
                </anchor>
              </controlPr>
            </control>
          </mc:Choice>
        </mc:AlternateContent>
        <mc:AlternateContent xmlns:mc="http://schemas.openxmlformats.org/markup-compatibility/2006">
          <mc:Choice Requires="x14">
            <control shapeId="3326" r:id="rId65" name="Option Button 254">
              <controlPr defaultSize="0" autoFill="0" autoLine="0" autoPict="0">
                <anchor moveWithCells="1">
                  <from>
                    <xdr:col>12</xdr:col>
                    <xdr:colOff>123825</xdr:colOff>
                    <xdr:row>27</xdr:row>
                    <xdr:rowOff>219075</xdr:rowOff>
                  </from>
                  <to>
                    <xdr:col>12</xdr:col>
                    <xdr:colOff>361950</xdr:colOff>
                    <xdr:row>27</xdr:row>
                    <xdr:rowOff>457200</xdr:rowOff>
                  </to>
                </anchor>
              </controlPr>
            </control>
          </mc:Choice>
        </mc:AlternateContent>
        <mc:AlternateContent xmlns:mc="http://schemas.openxmlformats.org/markup-compatibility/2006">
          <mc:Choice Requires="x14">
            <control shapeId="3327" r:id="rId66" name="Option Button 255">
              <controlPr defaultSize="0" autoFill="0" autoLine="0" autoPict="0">
                <anchor moveWithCells="1">
                  <from>
                    <xdr:col>13</xdr:col>
                    <xdr:colOff>114300</xdr:colOff>
                    <xdr:row>27</xdr:row>
                    <xdr:rowOff>219075</xdr:rowOff>
                  </from>
                  <to>
                    <xdr:col>13</xdr:col>
                    <xdr:colOff>361950</xdr:colOff>
                    <xdr:row>27</xdr:row>
                    <xdr:rowOff>457200</xdr:rowOff>
                  </to>
                </anchor>
              </controlPr>
            </control>
          </mc:Choice>
        </mc:AlternateContent>
        <mc:AlternateContent xmlns:mc="http://schemas.openxmlformats.org/markup-compatibility/2006">
          <mc:Choice Requires="x14">
            <control shapeId="3329" r:id="rId67" name="Option Button 257">
              <controlPr defaultSize="0" autoFill="0" autoLine="0" autoPict="0">
                <anchor moveWithCells="1">
                  <from>
                    <xdr:col>10</xdr:col>
                    <xdr:colOff>104775</xdr:colOff>
                    <xdr:row>28</xdr:row>
                    <xdr:rowOff>219075</xdr:rowOff>
                  </from>
                  <to>
                    <xdr:col>10</xdr:col>
                    <xdr:colOff>342900</xdr:colOff>
                    <xdr:row>28</xdr:row>
                    <xdr:rowOff>457200</xdr:rowOff>
                  </to>
                </anchor>
              </controlPr>
            </control>
          </mc:Choice>
        </mc:AlternateContent>
        <mc:AlternateContent xmlns:mc="http://schemas.openxmlformats.org/markup-compatibility/2006">
          <mc:Choice Requires="x14">
            <control shapeId="3330" r:id="rId68" name="Option Button 258">
              <controlPr defaultSize="0" autoFill="0" autoLine="0" autoPict="0">
                <anchor moveWithCells="1">
                  <from>
                    <xdr:col>11</xdr:col>
                    <xdr:colOff>114300</xdr:colOff>
                    <xdr:row>28</xdr:row>
                    <xdr:rowOff>219075</xdr:rowOff>
                  </from>
                  <to>
                    <xdr:col>11</xdr:col>
                    <xdr:colOff>361950</xdr:colOff>
                    <xdr:row>28</xdr:row>
                    <xdr:rowOff>457200</xdr:rowOff>
                  </to>
                </anchor>
              </controlPr>
            </control>
          </mc:Choice>
        </mc:AlternateContent>
        <mc:AlternateContent xmlns:mc="http://schemas.openxmlformats.org/markup-compatibility/2006">
          <mc:Choice Requires="x14">
            <control shapeId="3331" r:id="rId69" name="Option Button 259">
              <controlPr defaultSize="0" autoFill="0" autoLine="0" autoPict="0">
                <anchor moveWithCells="1">
                  <from>
                    <xdr:col>12</xdr:col>
                    <xdr:colOff>123825</xdr:colOff>
                    <xdr:row>28</xdr:row>
                    <xdr:rowOff>219075</xdr:rowOff>
                  </from>
                  <to>
                    <xdr:col>12</xdr:col>
                    <xdr:colOff>361950</xdr:colOff>
                    <xdr:row>28</xdr:row>
                    <xdr:rowOff>457200</xdr:rowOff>
                  </to>
                </anchor>
              </controlPr>
            </control>
          </mc:Choice>
        </mc:AlternateContent>
        <mc:AlternateContent xmlns:mc="http://schemas.openxmlformats.org/markup-compatibility/2006">
          <mc:Choice Requires="x14">
            <control shapeId="3332" r:id="rId70" name="Option Button 260">
              <controlPr defaultSize="0" autoFill="0" autoLine="0" autoPict="0">
                <anchor moveWithCells="1">
                  <from>
                    <xdr:col>13</xdr:col>
                    <xdr:colOff>114300</xdr:colOff>
                    <xdr:row>28</xdr:row>
                    <xdr:rowOff>219075</xdr:rowOff>
                  </from>
                  <to>
                    <xdr:col>13</xdr:col>
                    <xdr:colOff>361950</xdr:colOff>
                    <xdr:row>28</xdr:row>
                    <xdr:rowOff>457200</xdr:rowOff>
                  </to>
                </anchor>
              </controlPr>
            </control>
          </mc:Choice>
        </mc:AlternateContent>
        <mc:AlternateContent xmlns:mc="http://schemas.openxmlformats.org/markup-compatibility/2006">
          <mc:Choice Requires="x14">
            <control shapeId="3334" r:id="rId71" name="Option Button 262">
              <controlPr defaultSize="0" autoFill="0" autoLine="0" autoPict="0">
                <anchor moveWithCells="1">
                  <from>
                    <xdr:col>10</xdr:col>
                    <xdr:colOff>104775</xdr:colOff>
                    <xdr:row>29</xdr:row>
                    <xdr:rowOff>219075</xdr:rowOff>
                  </from>
                  <to>
                    <xdr:col>10</xdr:col>
                    <xdr:colOff>342900</xdr:colOff>
                    <xdr:row>29</xdr:row>
                    <xdr:rowOff>457200</xdr:rowOff>
                  </to>
                </anchor>
              </controlPr>
            </control>
          </mc:Choice>
        </mc:AlternateContent>
        <mc:AlternateContent xmlns:mc="http://schemas.openxmlformats.org/markup-compatibility/2006">
          <mc:Choice Requires="x14">
            <control shapeId="3335" r:id="rId72" name="Option Button 263">
              <controlPr defaultSize="0" autoFill="0" autoLine="0" autoPict="0">
                <anchor moveWithCells="1">
                  <from>
                    <xdr:col>11</xdr:col>
                    <xdr:colOff>114300</xdr:colOff>
                    <xdr:row>29</xdr:row>
                    <xdr:rowOff>219075</xdr:rowOff>
                  </from>
                  <to>
                    <xdr:col>11</xdr:col>
                    <xdr:colOff>361950</xdr:colOff>
                    <xdr:row>29</xdr:row>
                    <xdr:rowOff>457200</xdr:rowOff>
                  </to>
                </anchor>
              </controlPr>
            </control>
          </mc:Choice>
        </mc:AlternateContent>
        <mc:AlternateContent xmlns:mc="http://schemas.openxmlformats.org/markup-compatibility/2006">
          <mc:Choice Requires="x14">
            <control shapeId="3336" r:id="rId73" name="Option Button 264">
              <controlPr defaultSize="0" autoFill="0" autoLine="0" autoPict="0">
                <anchor moveWithCells="1">
                  <from>
                    <xdr:col>12</xdr:col>
                    <xdr:colOff>123825</xdr:colOff>
                    <xdr:row>29</xdr:row>
                    <xdr:rowOff>219075</xdr:rowOff>
                  </from>
                  <to>
                    <xdr:col>12</xdr:col>
                    <xdr:colOff>361950</xdr:colOff>
                    <xdr:row>29</xdr:row>
                    <xdr:rowOff>457200</xdr:rowOff>
                  </to>
                </anchor>
              </controlPr>
            </control>
          </mc:Choice>
        </mc:AlternateContent>
        <mc:AlternateContent xmlns:mc="http://schemas.openxmlformats.org/markup-compatibility/2006">
          <mc:Choice Requires="x14">
            <control shapeId="3337" r:id="rId74" name="Option Button 265">
              <controlPr defaultSize="0" autoFill="0" autoLine="0" autoPict="0">
                <anchor moveWithCells="1">
                  <from>
                    <xdr:col>13</xdr:col>
                    <xdr:colOff>114300</xdr:colOff>
                    <xdr:row>29</xdr:row>
                    <xdr:rowOff>219075</xdr:rowOff>
                  </from>
                  <to>
                    <xdr:col>13</xdr:col>
                    <xdr:colOff>361950</xdr:colOff>
                    <xdr:row>29</xdr:row>
                    <xdr:rowOff>457200</xdr:rowOff>
                  </to>
                </anchor>
              </controlPr>
            </control>
          </mc:Choice>
        </mc:AlternateContent>
        <mc:AlternateContent xmlns:mc="http://schemas.openxmlformats.org/markup-compatibility/2006">
          <mc:Choice Requires="x14">
            <control shapeId="3339" r:id="rId75" name="Option Button 267">
              <controlPr defaultSize="0" autoFill="0" autoLine="0" autoPict="0">
                <anchor moveWithCells="1">
                  <from>
                    <xdr:col>10</xdr:col>
                    <xdr:colOff>104775</xdr:colOff>
                    <xdr:row>30</xdr:row>
                    <xdr:rowOff>219075</xdr:rowOff>
                  </from>
                  <to>
                    <xdr:col>10</xdr:col>
                    <xdr:colOff>342900</xdr:colOff>
                    <xdr:row>30</xdr:row>
                    <xdr:rowOff>457200</xdr:rowOff>
                  </to>
                </anchor>
              </controlPr>
            </control>
          </mc:Choice>
        </mc:AlternateContent>
        <mc:AlternateContent xmlns:mc="http://schemas.openxmlformats.org/markup-compatibility/2006">
          <mc:Choice Requires="x14">
            <control shapeId="3340" r:id="rId76" name="Option Button 268">
              <controlPr defaultSize="0" autoFill="0" autoLine="0" autoPict="0">
                <anchor moveWithCells="1">
                  <from>
                    <xdr:col>11</xdr:col>
                    <xdr:colOff>114300</xdr:colOff>
                    <xdr:row>30</xdr:row>
                    <xdr:rowOff>219075</xdr:rowOff>
                  </from>
                  <to>
                    <xdr:col>11</xdr:col>
                    <xdr:colOff>361950</xdr:colOff>
                    <xdr:row>30</xdr:row>
                    <xdr:rowOff>457200</xdr:rowOff>
                  </to>
                </anchor>
              </controlPr>
            </control>
          </mc:Choice>
        </mc:AlternateContent>
        <mc:AlternateContent xmlns:mc="http://schemas.openxmlformats.org/markup-compatibility/2006">
          <mc:Choice Requires="x14">
            <control shapeId="3341" r:id="rId77" name="Option Button 269">
              <controlPr defaultSize="0" autoFill="0" autoLine="0" autoPict="0">
                <anchor moveWithCells="1">
                  <from>
                    <xdr:col>12</xdr:col>
                    <xdr:colOff>123825</xdr:colOff>
                    <xdr:row>30</xdr:row>
                    <xdr:rowOff>219075</xdr:rowOff>
                  </from>
                  <to>
                    <xdr:col>12</xdr:col>
                    <xdr:colOff>361950</xdr:colOff>
                    <xdr:row>30</xdr:row>
                    <xdr:rowOff>457200</xdr:rowOff>
                  </to>
                </anchor>
              </controlPr>
            </control>
          </mc:Choice>
        </mc:AlternateContent>
        <mc:AlternateContent xmlns:mc="http://schemas.openxmlformats.org/markup-compatibility/2006">
          <mc:Choice Requires="x14">
            <control shapeId="3342" r:id="rId78" name="Option Button 270">
              <controlPr defaultSize="0" autoFill="0" autoLine="0" autoPict="0">
                <anchor moveWithCells="1">
                  <from>
                    <xdr:col>13</xdr:col>
                    <xdr:colOff>114300</xdr:colOff>
                    <xdr:row>30</xdr:row>
                    <xdr:rowOff>219075</xdr:rowOff>
                  </from>
                  <to>
                    <xdr:col>13</xdr:col>
                    <xdr:colOff>361950</xdr:colOff>
                    <xdr:row>30</xdr:row>
                    <xdr:rowOff>457200</xdr:rowOff>
                  </to>
                </anchor>
              </controlPr>
            </control>
          </mc:Choice>
        </mc:AlternateContent>
        <mc:AlternateContent xmlns:mc="http://schemas.openxmlformats.org/markup-compatibility/2006">
          <mc:Choice Requires="x14">
            <control shapeId="3344" r:id="rId79" name="Option Button 272">
              <controlPr defaultSize="0" autoFill="0" autoLine="0" autoPict="0">
                <anchor moveWithCells="1">
                  <from>
                    <xdr:col>10</xdr:col>
                    <xdr:colOff>104775</xdr:colOff>
                    <xdr:row>31</xdr:row>
                    <xdr:rowOff>219075</xdr:rowOff>
                  </from>
                  <to>
                    <xdr:col>10</xdr:col>
                    <xdr:colOff>342900</xdr:colOff>
                    <xdr:row>31</xdr:row>
                    <xdr:rowOff>457200</xdr:rowOff>
                  </to>
                </anchor>
              </controlPr>
            </control>
          </mc:Choice>
        </mc:AlternateContent>
        <mc:AlternateContent xmlns:mc="http://schemas.openxmlformats.org/markup-compatibility/2006">
          <mc:Choice Requires="x14">
            <control shapeId="3345" r:id="rId80" name="Option Button 273">
              <controlPr defaultSize="0" autoFill="0" autoLine="0" autoPict="0">
                <anchor moveWithCells="1">
                  <from>
                    <xdr:col>11</xdr:col>
                    <xdr:colOff>114300</xdr:colOff>
                    <xdr:row>31</xdr:row>
                    <xdr:rowOff>219075</xdr:rowOff>
                  </from>
                  <to>
                    <xdr:col>11</xdr:col>
                    <xdr:colOff>361950</xdr:colOff>
                    <xdr:row>31</xdr:row>
                    <xdr:rowOff>457200</xdr:rowOff>
                  </to>
                </anchor>
              </controlPr>
            </control>
          </mc:Choice>
        </mc:AlternateContent>
        <mc:AlternateContent xmlns:mc="http://schemas.openxmlformats.org/markup-compatibility/2006">
          <mc:Choice Requires="x14">
            <control shapeId="3346" r:id="rId81" name="Option Button 274">
              <controlPr defaultSize="0" autoFill="0" autoLine="0" autoPict="0">
                <anchor moveWithCells="1">
                  <from>
                    <xdr:col>12</xdr:col>
                    <xdr:colOff>123825</xdr:colOff>
                    <xdr:row>31</xdr:row>
                    <xdr:rowOff>219075</xdr:rowOff>
                  </from>
                  <to>
                    <xdr:col>12</xdr:col>
                    <xdr:colOff>361950</xdr:colOff>
                    <xdr:row>31</xdr:row>
                    <xdr:rowOff>457200</xdr:rowOff>
                  </to>
                </anchor>
              </controlPr>
            </control>
          </mc:Choice>
        </mc:AlternateContent>
        <mc:AlternateContent xmlns:mc="http://schemas.openxmlformats.org/markup-compatibility/2006">
          <mc:Choice Requires="x14">
            <control shapeId="3347" r:id="rId82" name="Option Button 275">
              <controlPr defaultSize="0" autoFill="0" autoLine="0" autoPict="0">
                <anchor moveWithCells="1">
                  <from>
                    <xdr:col>13</xdr:col>
                    <xdr:colOff>114300</xdr:colOff>
                    <xdr:row>31</xdr:row>
                    <xdr:rowOff>219075</xdr:rowOff>
                  </from>
                  <to>
                    <xdr:col>13</xdr:col>
                    <xdr:colOff>361950</xdr:colOff>
                    <xdr:row>31</xdr:row>
                    <xdr:rowOff>457200</xdr:rowOff>
                  </to>
                </anchor>
              </controlPr>
            </control>
          </mc:Choice>
        </mc:AlternateContent>
        <mc:AlternateContent xmlns:mc="http://schemas.openxmlformats.org/markup-compatibility/2006">
          <mc:Choice Requires="x14">
            <control shapeId="3349" r:id="rId83" name="Option Button 277">
              <controlPr defaultSize="0" autoFill="0" autoLine="0" autoPict="0">
                <anchor moveWithCells="1">
                  <from>
                    <xdr:col>10</xdr:col>
                    <xdr:colOff>104775</xdr:colOff>
                    <xdr:row>23</xdr:row>
                    <xdr:rowOff>219075</xdr:rowOff>
                  </from>
                  <to>
                    <xdr:col>10</xdr:col>
                    <xdr:colOff>342900</xdr:colOff>
                    <xdr:row>23</xdr:row>
                    <xdr:rowOff>457200</xdr:rowOff>
                  </to>
                </anchor>
              </controlPr>
            </control>
          </mc:Choice>
        </mc:AlternateContent>
        <mc:AlternateContent xmlns:mc="http://schemas.openxmlformats.org/markup-compatibility/2006">
          <mc:Choice Requires="x14">
            <control shapeId="3350" r:id="rId84" name="Option Button 278">
              <controlPr defaultSize="0" autoFill="0" autoLine="0" autoPict="0">
                <anchor moveWithCells="1">
                  <from>
                    <xdr:col>11</xdr:col>
                    <xdr:colOff>114300</xdr:colOff>
                    <xdr:row>23</xdr:row>
                    <xdr:rowOff>219075</xdr:rowOff>
                  </from>
                  <to>
                    <xdr:col>11</xdr:col>
                    <xdr:colOff>361950</xdr:colOff>
                    <xdr:row>23</xdr:row>
                    <xdr:rowOff>457200</xdr:rowOff>
                  </to>
                </anchor>
              </controlPr>
            </control>
          </mc:Choice>
        </mc:AlternateContent>
        <mc:AlternateContent xmlns:mc="http://schemas.openxmlformats.org/markup-compatibility/2006">
          <mc:Choice Requires="x14">
            <control shapeId="3351" r:id="rId85" name="Option Button 279">
              <controlPr defaultSize="0" autoFill="0" autoLine="0" autoPict="0">
                <anchor moveWithCells="1">
                  <from>
                    <xdr:col>12</xdr:col>
                    <xdr:colOff>123825</xdr:colOff>
                    <xdr:row>23</xdr:row>
                    <xdr:rowOff>219075</xdr:rowOff>
                  </from>
                  <to>
                    <xdr:col>12</xdr:col>
                    <xdr:colOff>361950</xdr:colOff>
                    <xdr:row>23</xdr:row>
                    <xdr:rowOff>457200</xdr:rowOff>
                  </to>
                </anchor>
              </controlPr>
            </control>
          </mc:Choice>
        </mc:AlternateContent>
        <mc:AlternateContent xmlns:mc="http://schemas.openxmlformats.org/markup-compatibility/2006">
          <mc:Choice Requires="x14">
            <control shapeId="3352" r:id="rId86" name="Option Button 280">
              <controlPr defaultSize="0" autoFill="0" autoLine="0" autoPict="0">
                <anchor moveWithCells="1">
                  <from>
                    <xdr:col>13</xdr:col>
                    <xdr:colOff>114300</xdr:colOff>
                    <xdr:row>23</xdr:row>
                    <xdr:rowOff>219075</xdr:rowOff>
                  </from>
                  <to>
                    <xdr:col>13</xdr:col>
                    <xdr:colOff>361950</xdr:colOff>
                    <xdr:row>23</xdr:row>
                    <xdr:rowOff>457200</xdr:rowOff>
                  </to>
                </anchor>
              </controlPr>
            </control>
          </mc:Choice>
        </mc:AlternateContent>
        <mc:AlternateContent xmlns:mc="http://schemas.openxmlformats.org/markup-compatibility/2006">
          <mc:Choice Requires="x14">
            <control shapeId="3354" r:id="rId87" name="Option Button 282">
              <controlPr defaultSize="0" autoFill="0" autoLine="0" autoPict="0">
                <anchor moveWithCells="1">
                  <from>
                    <xdr:col>10</xdr:col>
                    <xdr:colOff>104775</xdr:colOff>
                    <xdr:row>24</xdr:row>
                    <xdr:rowOff>219075</xdr:rowOff>
                  </from>
                  <to>
                    <xdr:col>10</xdr:col>
                    <xdr:colOff>342900</xdr:colOff>
                    <xdr:row>24</xdr:row>
                    <xdr:rowOff>457200</xdr:rowOff>
                  </to>
                </anchor>
              </controlPr>
            </control>
          </mc:Choice>
        </mc:AlternateContent>
        <mc:AlternateContent xmlns:mc="http://schemas.openxmlformats.org/markup-compatibility/2006">
          <mc:Choice Requires="x14">
            <control shapeId="3355" r:id="rId88" name="Option Button 283">
              <controlPr defaultSize="0" autoFill="0" autoLine="0" autoPict="0">
                <anchor moveWithCells="1">
                  <from>
                    <xdr:col>11</xdr:col>
                    <xdr:colOff>114300</xdr:colOff>
                    <xdr:row>24</xdr:row>
                    <xdr:rowOff>219075</xdr:rowOff>
                  </from>
                  <to>
                    <xdr:col>11</xdr:col>
                    <xdr:colOff>361950</xdr:colOff>
                    <xdr:row>24</xdr:row>
                    <xdr:rowOff>457200</xdr:rowOff>
                  </to>
                </anchor>
              </controlPr>
            </control>
          </mc:Choice>
        </mc:AlternateContent>
        <mc:AlternateContent xmlns:mc="http://schemas.openxmlformats.org/markup-compatibility/2006">
          <mc:Choice Requires="x14">
            <control shapeId="3356" r:id="rId89" name="Option Button 284">
              <controlPr defaultSize="0" autoFill="0" autoLine="0" autoPict="0">
                <anchor moveWithCells="1">
                  <from>
                    <xdr:col>12</xdr:col>
                    <xdr:colOff>123825</xdr:colOff>
                    <xdr:row>24</xdr:row>
                    <xdr:rowOff>219075</xdr:rowOff>
                  </from>
                  <to>
                    <xdr:col>12</xdr:col>
                    <xdr:colOff>361950</xdr:colOff>
                    <xdr:row>24</xdr:row>
                    <xdr:rowOff>457200</xdr:rowOff>
                  </to>
                </anchor>
              </controlPr>
            </control>
          </mc:Choice>
        </mc:AlternateContent>
        <mc:AlternateContent xmlns:mc="http://schemas.openxmlformats.org/markup-compatibility/2006">
          <mc:Choice Requires="x14">
            <control shapeId="3357" r:id="rId90" name="Option Button 285">
              <controlPr defaultSize="0" autoFill="0" autoLine="0" autoPict="0">
                <anchor moveWithCells="1">
                  <from>
                    <xdr:col>13</xdr:col>
                    <xdr:colOff>114300</xdr:colOff>
                    <xdr:row>24</xdr:row>
                    <xdr:rowOff>219075</xdr:rowOff>
                  </from>
                  <to>
                    <xdr:col>13</xdr:col>
                    <xdr:colOff>361950</xdr:colOff>
                    <xdr:row>24</xdr:row>
                    <xdr:rowOff>457200</xdr:rowOff>
                  </to>
                </anchor>
              </controlPr>
            </control>
          </mc:Choice>
        </mc:AlternateContent>
        <mc:AlternateContent xmlns:mc="http://schemas.openxmlformats.org/markup-compatibility/2006">
          <mc:Choice Requires="x14">
            <control shapeId="3359" r:id="rId91" name="Option Button 287">
              <controlPr defaultSize="0" autoFill="0" autoLine="0" autoPict="0">
                <anchor moveWithCells="1">
                  <from>
                    <xdr:col>10</xdr:col>
                    <xdr:colOff>104775</xdr:colOff>
                    <xdr:row>25</xdr:row>
                    <xdr:rowOff>219075</xdr:rowOff>
                  </from>
                  <to>
                    <xdr:col>10</xdr:col>
                    <xdr:colOff>342900</xdr:colOff>
                    <xdr:row>25</xdr:row>
                    <xdr:rowOff>457200</xdr:rowOff>
                  </to>
                </anchor>
              </controlPr>
            </control>
          </mc:Choice>
        </mc:AlternateContent>
        <mc:AlternateContent xmlns:mc="http://schemas.openxmlformats.org/markup-compatibility/2006">
          <mc:Choice Requires="x14">
            <control shapeId="3360" r:id="rId92" name="Option Button 288">
              <controlPr defaultSize="0" autoFill="0" autoLine="0" autoPict="0">
                <anchor moveWithCells="1">
                  <from>
                    <xdr:col>11</xdr:col>
                    <xdr:colOff>114300</xdr:colOff>
                    <xdr:row>25</xdr:row>
                    <xdr:rowOff>219075</xdr:rowOff>
                  </from>
                  <to>
                    <xdr:col>11</xdr:col>
                    <xdr:colOff>361950</xdr:colOff>
                    <xdr:row>25</xdr:row>
                    <xdr:rowOff>457200</xdr:rowOff>
                  </to>
                </anchor>
              </controlPr>
            </control>
          </mc:Choice>
        </mc:AlternateContent>
        <mc:AlternateContent xmlns:mc="http://schemas.openxmlformats.org/markup-compatibility/2006">
          <mc:Choice Requires="x14">
            <control shapeId="3361" r:id="rId93" name="Option Button 289">
              <controlPr defaultSize="0" autoFill="0" autoLine="0" autoPict="0">
                <anchor moveWithCells="1">
                  <from>
                    <xdr:col>12</xdr:col>
                    <xdr:colOff>123825</xdr:colOff>
                    <xdr:row>25</xdr:row>
                    <xdr:rowOff>219075</xdr:rowOff>
                  </from>
                  <to>
                    <xdr:col>12</xdr:col>
                    <xdr:colOff>361950</xdr:colOff>
                    <xdr:row>25</xdr:row>
                    <xdr:rowOff>457200</xdr:rowOff>
                  </to>
                </anchor>
              </controlPr>
            </control>
          </mc:Choice>
        </mc:AlternateContent>
        <mc:AlternateContent xmlns:mc="http://schemas.openxmlformats.org/markup-compatibility/2006">
          <mc:Choice Requires="x14">
            <control shapeId="3362" r:id="rId94" name="Option Button 290">
              <controlPr defaultSize="0" autoFill="0" autoLine="0" autoPict="0">
                <anchor moveWithCells="1">
                  <from>
                    <xdr:col>13</xdr:col>
                    <xdr:colOff>114300</xdr:colOff>
                    <xdr:row>25</xdr:row>
                    <xdr:rowOff>219075</xdr:rowOff>
                  </from>
                  <to>
                    <xdr:col>13</xdr:col>
                    <xdr:colOff>361950</xdr:colOff>
                    <xdr:row>25</xdr:row>
                    <xdr:rowOff>457200</xdr:rowOff>
                  </to>
                </anchor>
              </controlPr>
            </control>
          </mc:Choice>
        </mc:AlternateContent>
        <mc:AlternateContent xmlns:mc="http://schemas.openxmlformats.org/markup-compatibility/2006">
          <mc:Choice Requires="x14">
            <control shapeId="3364" r:id="rId95" name="Option Button 292">
              <controlPr defaultSize="0" autoFill="0" autoLine="0" autoPict="0">
                <anchor moveWithCells="1">
                  <from>
                    <xdr:col>10</xdr:col>
                    <xdr:colOff>104775</xdr:colOff>
                    <xdr:row>11</xdr:row>
                    <xdr:rowOff>219075</xdr:rowOff>
                  </from>
                  <to>
                    <xdr:col>10</xdr:col>
                    <xdr:colOff>342900</xdr:colOff>
                    <xdr:row>11</xdr:row>
                    <xdr:rowOff>457200</xdr:rowOff>
                  </to>
                </anchor>
              </controlPr>
            </control>
          </mc:Choice>
        </mc:AlternateContent>
        <mc:AlternateContent xmlns:mc="http://schemas.openxmlformats.org/markup-compatibility/2006">
          <mc:Choice Requires="x14">
            <control shapeId="3365" r:id="rId96" name="Option Button 293">
              <controlPr defaultSize="0" autoFill="0" autoLine="0" autoPict="0">
                <anchor moveWithCells="1">
                  <from>
                    <xdr:col>11</xdr:col>
                    <xdr:colOff>114300</xdr:colOff>
                    <xdr:row>11</xdr:row>
                    <xdr:rowOff>219075</xdr:rowOff>
                  </from>
                  <to>
                    <xdr:col>11</xdr:col>
                    <xdr:colOff>361950</xdr:colOff>
                    <xdr:row>11</xdr:row>
                    <xdr:rowOff>457200</xdr:rowOff>
                  </to>
                </anchor>
              </controlPr>
            </control>
          </mc:Choice>
        </mc:AlternateContent>
        <mc:AlternateContent xmlns:mc="http://schemas.openxmlformats.org/markup-compatibility/2006">
          <mc:Choice Requires="x14">
            <control shapeId="3366" r:id="rId97" name="Option Button 294">
              <controlPr defaultSize="0" autoFill="0" autoLine="0" autoPict="0">
                <anchor moveWithCells="1">
                  <from>
                    <xdr:col>12</xdr:col>
                    <xdr:colOff>123825</xdr:colOff>
                    <xdr:row>11</xdr:row>
                    <xdr:rowOff>219075</xdr:rowOff>
                  </from>
                  <to>
                    <xdr:col>12</xdr:col>
                    <xdr:colOff>361950</xdr:colOff>
                    <xdr:row>11</xdr:row>
                    <xdr:rowOff>457200</xdr:rowOff>
                  </to>
                </anchor>
              </controlPr>
            </control>
          </mc:Choice>
        </mc:AlternateContent>
        <mc:AlternateContent xmlns:mc="http://schemas.openxmlformats.org/markup-compatibility/2006">
          <mc:Choice Requires="x14">
            <control shapeId="3367" r:id="rId98" name="Option Button 295">
              <controlPr defaultSize="0" autoFill="0" autoLine="0" autoPict="0">
                <anchor moveWithCells="1">
                  <from>
                    <xdr:col>13</xdr:col>
                    <xdr:colOff>114300</xdr:colOff>
                    <xdr:row>11</xdr:row>
                    <xdr:rowOff>219075</xdr:rowOff>
                  </from>
                  <to>
                    <xdr:col>13</xdr:col>
                    <xdr:colOff>361950</xdr:colOff>
                    <xdr:row>11</xdr:row>
                    <xdr:rowOff>457200</xdr:rowOff>
                  </to>
                </anchor>
              </controlPr>
            </control>
          </mc:Choice>
        </mc:AlternateContent>
        <mc:AlternateContent xmlns:mc="http://schemas.openxmlformats.org/markup-compatibility/2006">
          <mc:Choice Requires="x14">
            <control shapeId="3252" r:id="rId99" name="GrBox10">
              <controlPr defaultSize="0" autoFill="0" autoPict="0">
                <anchor moveWithCells="1">
                  <from>
                    <xdr:col>9</xdr:col>
                    <xdr:colOff>609600</xdr:colOff>
                    <xdr:row>9</xdr:row>
                    <xdr:rowOff>0</xdr:rowOff>
                  </from>
                  <to>
                    <xdr:col>15</xdr:col>
                    <xdr:colOff>0</xdr:colOff>
                    <xdr:row>10</xdr:row>
                    <xdr:rowOff>0</xdr:rowOff>
                  </to>
                </anchor>
              </controlPr>
            </control>
          </mc:Choice>
        </mc:AlternateContent>
        <mc:AlternateContent xmlns:mc="http://schemas.openxmlformats.org/markup-compatibility/2006">
          <mc:Choice Requires="x14">
            <control shapeId="3263" r:id="rId100" name="GrBox11">
              <controlPr defaultSize="0" autoFill="0" autoPict="0">
                <anchor moveWithCells="1">
                  <from>
                    <xdr:col>9</xdr:col>
                    <xdr:colOff>609600</xdr:colOff>
                    <xdr:row>10</xdr:row>
                    <xdr:rowOff>9525</xdr:rowOff>
                  </from>
                  <to>
                    <xdr:col>15</xdr:col>
                    <xdr:colOff>0</xdr:colOff>
                    <xdr:row>11</xdr:row>
                    <xdr:rowOff>9525</xdr:rowOff>
                  </to>
                </anchor>
              </controlPr>
            </control>
          </mc:Choice>
        </mc:AlternateContent>
        <mc:AlternateContent xmlns:mc="http://schemas.openxmlformats.org/markup-compatibility/2006">
          <mc:Choice Requires="x14">
            <control shapeId="3273" r:id="rId101" name="Group Box 201">
              <controlPr defaultSize="0" autoFill="0" autoPict="0">
                <anchor moveWithCells="1">
                  <from>
                    <xdr:col>9</xdr:col>
                    <xdr:colOff>619125</xdr:colOff>
                    <xdr:row>14</xdr:row>
                    <xdr:rowOff>0</xdr:rowOff>
                  </from>
                  <to>
                    <xdr:col>15</xdr:col>
                    <xdr:colOff>0</xdr:colOff>
                    <xdr:row>14</xdr:row>
                    <xdr:rowOff>628650</xdr:rowOff>
                  </to>
                </anchor>
              </controlPr>
            </control>
          </mc:Choice>
        </mc:AlternateContent>
        <mc:AlternateContent xmlns:mc="http://schemas.openxmlformats.org/markup-compatibility/2006">
          <mc:Choice Requires="x14">
            <control shapeId="3308" r:id="rId102" name="Group Box 236">
              <controlPr defaultSize="0" autoFill="0" autoPict="0">
                <anchor moveWithCells="1">
                  <from>
                    <xdr:col>9</xdr:col>
                    <xdr:colOff>619125</xdr:colOff>
                    <xdr:row>20</xdr:row>
                    <xdr:rowOff>628650</xdr:rowOff>
                  </from>
                  <to>
                    <xdr:col>15</xdr:col>
                    <xdr:colOff>0</xdr:colOff>
                    <xdr:row>21</xdr:row>
                    <xdr:rowOff>476250</xdr:rowOff>
                  </to>
                </anchor>
              </controlPr>
            </control>
          </mc:Choice>
        </mc:AlternateContent>
        <mc:AlternateContent xmlns:mc="http://schemas.openxmlformats.org/markup-compatibility/2006">
          <mc:Choice Requires="x14">
            <control shapeId="3313" r:id="rId103" name="Group Box 241">
              <controlPr defaultSize="0" autoFill="0" autoPict="0">
                <anchor moveWithCells="1">
                  <from>
                    <xdr:col>9</xdr:col>
                    <xdr:colOff>619125</xdr:colOff>
                    <xdr:row>21</xdr:row>
                    <xdr:rowOff>619125</xdr:rowOff>
                  </from>
                  <to>
                    <xdr:col>15</xdr:col>
                    <xdr:colOff>0</xdr:colOff>
                    <xdr:row>22</xdr:row>
                    <xdr:rowOff>619125</xdr:rowOff>
                  </to>
                </anchor>
              </controlPr>
            </control>
          </mc:Choice>
        </mc:AlternateContent>
        <mc:AlternateContent xmlns:mc="http://schemas.openxmlformats.org/markup-compatibility/2006">
          <mc:Choice Requires="x14">
            <control shapeId="3318" r:id="rId104" name="Group Box 246">
              <controlPr defaultSize="0" autoFill="0" autoPict="0">
                <anchor moveWithCells="1">
                  <from>
                    <xdr:col>9</xdr:col>
                    <xdr:colOff>619125</xdr:colOff>
                    <xdr:row>26</xdr:row>
                    <xdr:rowOff>0</xdr:rowOff>
                  </from>
                  <to>
                    <xdr:col>15</xdr:col>
                    <xdr:colOff>0</xdr:colOff>
                    <xdr:row>27</xdr:row>
                    <xdr:rowOff>0</xdr:rowOff>
                  </to>
                </anchor>
              </controlPr>
            </control>
          </mc:Choice>
        </mc:AlternateContent>
        <mc:AlternateContent xmlns:mc="http://schemas.openxmlformats.org/markup-compatibility/2006">
          <mc:Choice Requires="x14">
            <control shapeId="3323" r:id="rId105" name="Group Box 251">
              <controlPr defaultSize="0" autoFill="0" autoPict="0">
                <anchor moveWithCells="1">
                  <from>
                    <xdr:col>9</xdr:col>
                    <xdr:colOff>619125</xdr:colOff>
                    <xdr:row>27</xdr:row>
                    <xdr:rowOff>0</xdr:rowOff>
                  </from>
                  <to>
                    <xdr:col>15</xdr:col>
                    <xdr:colOff>0</xdr:colOff>
                    <xdr:row>28</xdr:row>
                    <xdr:rowOff>0</xdr:rowOff>
                  </to>
                </anchor>
              </controlPr>
            </control>
          </mc:Choice>
        </mc:AlternateContent>
        <mc:AlternateContent xmlns:mc="http://schemas.openxmlformats.org/markup-compatibility/2006">
          <mc:Choice Requires="x14">
            <control shapeId="3328" r:id="rId106" name="Group Box 256">
              <controlPr defaultSize="0" autoFill="0" autoPict="0">
                <anchor moveWithCells="1">
                  <from>
                    <xdr:col>9</xdr:col>
                    <xdr:colOff>619125</xdr:colOff>
                    <xdr:row>27</xdr:row>
                    <xdr:rowOff>628650</xdr:rowOff>
                  </from>
                  <to>
                    <xdr:col>15</xdr:col>
                    <xdr:colOff>0</xdr:colOff>
                    <xdr:row>29</xdr:row>
                    <xdr:rowOff>0</xdr:rowOff>
                  </to>
                </anchor>
              </controlPr>
            </control>
          </mc:Choice>
        </mc:AlternateContent>
        <mc:AlternateContent xmlns:mc="http://schemas.openxmlformats.org/markup-compatibility/2006">
          <mc:Choice Requires="x14">
            <control shapeId="3333" r:id="rId107" name="Group Box 261">
              <controlPr defaultSize="0" autoFill="0" autoPict="0">
                <anchor moveWithCells="1">
                  <from>
                    <xdr:col>9</xdr:col>
                    <xdr:colOff>619125</xdr:colOff>
                    <xdr:row>28</xdr:row>
                    <xdr:rowOff>628650</xdr:rowOff>
                  </from>
                  <to>
                    <xdr:col>15</xdr:col>
                    <xdr:colOff>0</xdr:colOff>
                    <xdr:row>29</xdr:row>
                    <xdr:rowOff>619125</xdr:rowOff>
                  </to>
                </anchor>
              </controlPr>
            </control>
          </mc:Choice>
        </mc:AlternateContent>
        <mc:AlternateContent xmlns:mc="http://schemas.openxmlformats.org/markup-compatibility/2006">
          <mc:Choice Requires="x14">
            <control shapeId="3338" r:id="rId108" name="Group Box 266">
              <controlPr defaultSize="0" autoFill="0" autoPict="0">
                <anchor moveWithCells="1">
                  <from>
                    <xdr:col>9</xdr:col>
                    <xdr:colOff>619125</xdr:colOff>
                    <xdr:row>29</xdr:row>
                    <xdr:rowOff>619125</xdr:rowOff>
                  </from>
                  <to>
                    <xdr:col>15</xdr:col>
                    <xdr:colOff>0</xdr:colOff>
                    <xdr:row>30</xdr:row>
                    <xdr:rowOff>619125</xdr:rowOff>
                  </to>
                </anchor>
              </controlPr>
            </control>
          </mc:Choice>
        </mc:AlternateContent>
        <mc:AlternateContent xmlns:mc="http://schemas.openxmlformats.org/markup-compatibility/2006">
          <mc:Choice Requires="x14">
            <control shapeId="3343" r:id="rId109" name="Group Box 271">
              <controlPr defaultSize="0" autoFill="0" autoPict="0">
                <anchor moveWithCells="1">
                  <from>
                    <xdr:col>9</xdr:col>
                    <xdr:colOff>619125</xdr:colOff>
                    <xdr:row>30</xdr:row>
                    <xdr:rowOff>619125</xdr:rowOff>
                  </from>
                  <to>
                    <xdr:col>15</xdr:col>
                    <xdr:colOff>0</xdr:colOff>
                    <xdr:row>31</xdr:row>
                    <xdr:rowOff>619125</xdr:rowOff>
                  </to>
                </anchor>
              </controlPr>
            </control>
          </mc:Choice>
        </mc:AlternateContent>
        <mc:AlternateContent xmlns:mc="http://schemas.openxmlformats.org/markup-compatibility/2006">
          <mc:Choice Requires="x14">
            <control shapeId="3348" r:id="rId110" name="Group Box 276">
              <controlPr defaultSize="0" autoFill="0" autoPict="0">
                <anchor moveWithCells="1">
                  <from>
                    <xdr:col>9</xdr:col>
                    <xdr:colOff>619125</xdr:colOff>
                    <xdr:row>22</xdr:row>
                    <xdr:rowOff>628650</xdr:rowOff>
                  </from>
                  <to>
                    <xdr:col>15</xdr:col>
                    <xdr:colOff>0</xdr:colOff>
                    <xdr:row>24</xdr:row>
                    <xdr:rowOff>0</xdr:rowOff>
                  </to>
                </anchor>
              </controlPr>
            </control>
          </mc:Choice>
        </mc:AlternateContent>
        <mc:AlternateContent xmlns:mc="http://schemas.openxmlformats.org/markup-compatibility/2006">
          <mc:Choice Requires="x14">
            <control shapeId="3353" r:id="rId111" name="Group Box 281">
              <controlPr defaultSize="0" autoFill="0" autoPict="0">
                <anchor moveWithCells="1">
                  <from>
                    <xdr:col>9</xdr:col>
                    <xdr:colOff>619125</xdr:colOff>
                    <xdr:row>24</xdr:row>
                    <xdr:rowOff>0</xdr:rowOff>
                  </from>
                  <to>
                    <xdr:col>15</xdr:col>
                    <xdr:colOff>0</xdr:colOff>
                    <xdr:row>25</xdr:row>
                    <xdr:rowOff>0</xdr:rowOff>
                  </to>
                </anchor>
              </controlPr>
            </control>
          </mc:Choice>
        </mc:AlternateContent>
        <mc:AlternateContent xmlns:mc="http://schemas.openxmlformats.org/markup-compatibility/2006">
          <mc:Choice Requires="x14">
            <control shapeId="3358" r:id="rId112" name="Group Box 286">
              <controlPr defaultSize="0" autoFill="0" autoPict="0">
                <anchor moveWithCells="1">
                  <from>
                    <xdr:col>9</xdr:col>
                    <xdr:colOff>619125</xdr:colOff>
                    <xdr:row>25</xdr:row>
                    <xdr:rowOff>0</xdr:rowOff>
                  </from>
                  <to>
                    <xdr:col>15</xdr:col>
                    <xdr:colOff>0</xdr:colOff>
                    <xdr:row>26</xdr:row>
                    <xdr:rowOff>0</xdr:rowOff>
                  </to>
                </anchor>
              </controlPr>
            </control>
          </mc:Choice>
        </mc:AlternateContent>
        <mc:AlternateContent xmlns:mc="http://schemas.openxmlformats.org/markup-compatibility/2006">
          <mc:Choice Requires="x14">
            <control shapeId="3363" r:id="rId113" name="Group Box 291">
              <controlPr defaultSize="0" autoFill="0" autoPict="0">
                <anchor moveWithCells="1">
                  <from>
                    <xdr:col>9</xdr:col>
                    <xdr:colOff>619125</xdr:colOff>
                    <xdr:row>11</xdr:row>
                    <xdr:rowOff>9525</xdr:rowOff>
                  </from>
                  <to>
                    <xdr:col>15</xdr:col>
                    <xdr:colOff>0</xdr:colOff>
                    <xdr:row>12</xdr:row>
                    <xdr:rowOff>9525</xdr:rowOff>
                  </to>
                </anchor>
              </controlPr>
            </control>
          </mc:Choice>
        </mc:AlternateContent>
        <mc:AlternateContent xmlns:mc="http://schemas.openxmlformats.org/markup-compatibility/2006">
          <mc:Choice Requires="x14">
            <control shapeId="3374" r:id="rId114" name="Group Box 302">
              <controlPr defaultSize="0" autoFill="0" autoPict="0">
                <anchor moveWithCells="1">
                  <from>
                    <xdr:col>10</xdr:col>
                    <xdr:colOff>0</xdr:colOff>
                    <xdr:row>12</xdr:row>
                    <xdr:rowOff>0</xdr:rowOff>
                  </from>
                  <to>
                    <xdr:col>15</xdr:col>
                    <xdr:colOff>0</xdr:colOff>
                    <xdr:row>13</xdr:row>
                    <xdr:rowOff>0</xdr:rowOff>
                  </to>
                </anchor>
              </controlPr>
            </control>
          </mc:Choice>
        </mc:AlternateContent>
        <mc:AlternateContent xmlns:mc="http://schemas.openxmlformats.org/markup-compatibility/2006">
          <mc:Choice Requires="x14">
            <control shapeId="3375" r:id="rId115" name="Option Button 303">
              <controlPr defaultSize="0" autoFill="0" autoLine="0" autoPict="0">
                <anchor moveWithCells="1">
                  <from>
                    <xdr:col>10</xdr:col>
                    <xdr:colOff>104775</xdr:colOff>
                    <xdr:row>12</xdr:row>
                    <xdr:rowOff>219075</xdr:rowOff>
                  </from>
                  <to>
                    <xdr:col>10</xdr:col>
                    <xdr:colOff>342900</xdr:colOff>
                    <xdr:row>12</xdr:row>
                    <xdr:rowOff>457200</xdr:rowOff>
                  </to>
                </anchor>
              </controlPr>
            </control>
          </mc:Choice>
        </mc:AlternateContent>
        <mc:AlternateContent xmlns:mc="http://schemas.openxmlformats.org/markup-compatibility/2006">
          <mc:Choice Requires="x14">
            <control shapeId="3376" r:id="rId116" name="Option Button 304">
              <controlPr defaultSize="0" autoFill="0" autoLine="0" autoPict="0">
                <anchor moveWithCells="1">
                  <from>
                    <xdr:col>11</xdr:col>
                    <xdr:colOff>114300</xdr:colOff>
                    <xdr:row>12</xdr:row>
                    <xdr:rowOff>219075</xdr:rowOff>
                  </from>
                  <to>
                    <xdr:col>11</xdr:col>
                    <xdr:colOff>361950</xdr:colOff>
                    <xdr:row>12</xdr:row>
                    <xdr:rowOff>457200</xdr:rowOff>
                  </to>
                </anchor>
              </controlPr>
            </control>
          </mc:Choice>
        </mc:AlternateContent>
        <mc:AlternateContent xmlns:mc="http://schemas.openxmlformats.org/markup-compatibility/2006">
          <mc:Choice Requires="x14">
            <control shapeId="3377" r:id="rId117" name="Option Button 305">
              <controlPr defaultSize="0" autoFill="0" autoLine="0" autoPict="0">
                <anchor moveWithCells="1">
                  <from>
                    <xdr:col>12</xdr:col>
                    <xdr:colOff>123825</xdr:colOff>
                    <xdr:row>12</xdr:row>
                    <xdr:rowOff>219075</xdr:rowOff>
                  </from>
                  <to>
                    <xdr:col>12</xdr:col>
                    <xdr:colOff>361950</xdr:colOff>
                    <xdr:row>12</xdr:row>
                    <xdr:rowOff>457200</xdr:rowOff>
                  </to>
                </anchor>
              </controlPr>
            </control>
          </mc:Choice>
        </mc:AlternateContent>
        <mc:AlternateContent xmlns:mc="http://schemas.openxmlformats.org/markup-compatibility/2006">
          <mc:Choice Requires="x14">
            <control shapeId="3378" r:id="rId118" name="Option Button 306">
              <controlPr defaultSize="0" autoFill="0" autoLine="0" autoPict="0">
                <anchor moveWithCells="1">
                  <from>
                    <xdr:col>13</xdr:col>
                    <xdr:colOff>114300</xdr:colOff>
                    <xdr:row>12</xdr:row>
                    <xdr:rowOff>219075</xdr:rowOff>
                  </from>
                  <to>
                    <xdr:col>13</xdr:col>
                    <xdr:colOff>361950</xdr:colOff>
                    <xdr:row>12</xdr:row>
                    <xdr:rowOff>457200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9484C-34B0-45EA-BBFA-B60465B4A174}">
  <sheetPr codeName="shtLijsten">
    <tabColor theme="1"/>
  </sheetPr>
  <dimension ref="A1:F8"/>
  <sheetViews>
    <sheetView workbookViewId="0">
      <selection activeCell="F8" sqref="F8"/>
    </sheetView>
  </sheetViews>
  <sheetFormatPr defaultRowHeight="15" x14ac:dyDescent="0.25"/>
  <cols>
    <col min="1" max="1" width="16.7109375" bestFit="1" customWidth="1"/>
    <col min="3" max="3" width="21.140625" bestFit="1" customWidth="1"/>
    <col min="4" max="4" width="52.85546875" bestFit="1" customWidth="1"/>
  </cols>
  <sheetData>
    <row r="1" spans="1:6" x14ac:dyDescent="0.25">
      <c r="A1" t="s">
        <v>22</v>
      </c>
      <c r="C1" t="s">
        <v>58</v>
      </c>
      <c r="F1" t="s">
        <v>65</v>
      </c>
    </row>
    <row r="2" spans="1:6" x14ac:dyDescent="0.25">
      <c r="A2" t="s">
        <v>23</v>
      </c>
      <c r="C2" t="s">
        <v>59</v>
      </c>
      <c r="D2" t="str">
        <f>C2&amp;" = Niet Van Toepassing"</f>
        <v>NVT = Niet Van Toepassing</v>
      </c>
      <c r="F2" t="str">
        <f>"Om het VGO-keurmerk te behalen moet er per regel nog minimaal 1 "&amp;C5&amp;", 1 "&amp;C6&amp;" of 1 "&amp;C7&amp;" van toepassing zijn."</f>
        <v>Om het VGO-keurmerk te behalen moet er per regel nog minimaal 1 P, 1 PU of 1 PE van toepassing zijn.</v>
      </c>
    </row>
    <row r="3" spans="1:6" x14ac:dyDescent="0.25">
      <c r="A3" t="s">
        <v>18</v>
      </c>
      <c r="C3" t="s">
        <v>60</v>
      </c>
      <c r="D3" t="str">
        <f>C3&amp;" = extern belegd"</f>
        <v>E = extern belegd</v>
      </c>
      <c r="F3" t="str">
        <f>"Om het VGO-keurmerk te behalen moet er per regel nog minimaal 1 "&amp;C4&amp;", 1 "&amp;C6&amp;" of 1 "&amp;C7&amp;" van toepassing zijn."</f>
        <v>Om het VGO-keurmerk te behalen moet er per regel nog minimaal 1 U, 1 PU of 1 PE van toepassing zijn.</v>
      </c>
    </row>
    <row r="4" spans="1:6" x14ac:dyDescent="0.25">
      <c r="C4" t="s">
        <v>61</v>
      </c>
      <c r="D4" t="str">
        <f>C4&amp;" = uitvoerend personeel"</f>
        <v>U = uitvoerend personeel</v>
      </c>
      <c r="F4" t="s">
        <v>66</v>
      </c>
    </row>
    <row r="5" spans="1:6" x14ac:dyDescent="0.25">
      <c r="C5" t="s">
        <v>62</v>
      </c>
      <c r="D5" t="str">
        <f>C5&amp;" = planontwikkeling"</f>
        <v>P = planontwikkeling</v>
      </c>
      <c r="F5" t="s">
        <v>67</v>
      </c>
    </row>
    <row r="6" spans="1:6" x14ac:dyDescent="0.25">
      <c r="C6" t="s">
        <v>63</v>
      </c>
      <c r="D6" t="str">
        <f>C6&amp;" = planontwikkeling en uitvoerend personeel"</f>
        <v>PU = planontwikkeling en uitvoerend personeel</v>
      </c>
      <c r="F6" t="str">
        <f>"Alle disciplines moeten aanwezig zijn."</f>
        <v>Alle disciplines moeten aanwezig zijn.</v>
      </c>
    </row>
    <row r="7" spans="1:6" x14ac:dyDescent="0.25">
      <c r="C7" t="s">
        <v>64</v>
      </c>
      <c r="D7" t="str">
        <f>C7&amp;" = planontwikkeling intern en uitvoering extern belegd"</f>
        <v>PE = planontwikkeling intern en uitvoering extern belegd</v>
      </c>
      <c r="F7" t="str">
        <f>"Er moet minimaal 1 discipline aanwezig zijn."</f>
        <v>Er moet minimaal 1 discipline aanwezig zijn.</v>
      </c>
    </row>
    <row r="8" spans="1:6" x14ac:dyDescent="0.25">
      <c r="F8" t="str">
        <f>"Om het VGO-keurmerk te behalen moet er per regel minimaal 1 "&amp;C5&amp;" en 1 "&amp;C4&amp;", 1 "&amp;C6&amp;" of 1 "&amp;C7&amp;" van toepassing zijn."</f>
        <v>Om het VGO-keurmerk te behalen moet er per regel minimaal 1 P en 1 U, 1 PU of 1 PE van toepassing zijn.</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dbe5aef-904a-4a6d-a349-00e8326ffac0">
      <Terms xmlns="http://schemas.microsoft.com/office/infopath/2007/PartnerControls"/>
    </lcf76f155ced4ddcb4097134ff3c332f>
    <TaxCatchAll xmlns="32e36856-8e7e-43c4-868f-631b100c5e0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01CCE676D596047A57D477DBDE96495" ma:contentTypeVersion="14" ma:contentTypeDescription="Een nieuw document maken." ma:contentTypeScope="" ma:versionID="78afb8dc3ecb4d391b97a4f57f4eb825">
  <xsd:schema xmlns:xsd="http://www.w3.org/2001/XMLSchema" xmlns:xs="http://www.w3.org/2001/XMLSchema" xmlns:p="http://schemas.microsoft.com/office/2006/metadata/properties" xmlns:ns2="adbe5aef-904a-4a6d-a349-00e8326ffac0" xmlns:ns3="32e36856-8e7e-43c4-868f-631b100c5e0c" targetNamespace="http://schemas.microsoft.com/office/2006/metadata/properties" ma:root="true" ma:fieldsID="9f6dfb49fb31cbb8723edb1a04fb21a3" ns2:_="" ns3:_="">
    <xsd:import namespace="adbe5aef-904a-4a6d-a349-00e8326ffac0"/>
    <xsd:import namespace="32e36856-8e7e-43c4-868f-631b100c5e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CR"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dbe5aef-904a-4a6d-a349-00e8326ffac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Afbeeldingtags" ma:readOnly="false" ma:fieldId="{5cf76f15-5ced-4ddc-b409-7134ff3c332f}" ma:taxonomyMulti="true" ma:sspId="b9c39c79-e876-4b9e-aa74-64b3fc698d9a"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2e36856-8e7e-43c4-868f-631b100c5e0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1438c4f-93bf-4b1b-abdd-6ee185c565da}" ma:internalName="TaxCatchAll" ma:showField="CatchAllData" ma:web="32e36856-8e7e-43c4-868f-631b100c5e0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6A0BE43-DAFD-4418-A16C-3D4FF07AAEEC}">
  <ds:schemaRefs>
    <ds:schemaRef ds:uri="http://schemas.microsoft.com/office/2006/metadata/properties"/>
    <ds:schemaRef ds:uri="http://schemas.microsoft.com/office/infopath/2007/PartnerControls"/>
    <ds:schemaRef ds:uri="496152cc-aa52-47c6-8d82-7b84c961961c"/>
    <ds:schemaRef ds:uri="e057be0d-d41b-43ae-9bb1-68288b0d2a35"/>
    <ds:schemaRef ds:uri="f76440ad-0085-4f9a-9a70-080b62d92590"/>
    <ds:schemaRef ds:uri="2cd38fed-47bf-4867-b0c2-b4119792fe68"/>
  </ds:schemaRefs>
</ds:datastoreItem>
</file>

<file path=customXml/itemProps2.xml><?xml version="1.0" encoding="utf-8"?>
<ds:datastoreItem xmlns:ds="http://schemas.openxmlformats.org/officeDocument/2006/customXml" ds:itemID="{3DF39039-9D8C-43EC-BBC4-695C304F8DDE}">
  <ds:schemaRefs>
    <ds:schemaRef ds:uri="http://schemas.microsoft.com/sharepoint/v3/contenttype/forms"/>
  </ds:schemaRefs>
</ds:datastoreItem>
</file>

<file path=customXml/itemProps3.xml><?xml version="1.0" encoding="utf-8"?>
<ds:datastoreItem xmlns:ds="http://schemas.openxmlformats.org/officeDocument/2006/customXml" ds:itemID="{C863CC90-00BE-4F0F-9524-7B5E9487924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11</vt:i4>
      </vt:variant>
    </vt:vector>
  </HeadingPairs>
  <TitlesOfParts>
    <vt:vector size="16" baseType="lpstr">
      <vt:lpstr>VGO-scan info</vt:lpstr>
      <vt:lpstr>Algemene gegevens</vt:lpstr>
      <vt:lpstr>DisciplineMatrix</vt:lpstr>
      <vt:lpstr>Competenties</vt:lpstr>
      <vt:lpstr>Lijsten</vt:lpstr>
      <vt:lpstr>AantalVragen</vt:lpstr>
      <vt:lpstr>lst_DisciplineOpties</vt:lpstr>
      <vt:lpstr>lst_SoortCertificaat</vt:lpstr>
      <vt:lpstr>matrix_p</vt:lpstr>
      <vt:lpstr>matrix_pe</vt:lpstr>
      <vt:lpstr>matrix_pu</vt:lpstr>
      <vt:lpstr>matrix_u</vt:lpstr>
      <vt:lpstr>'Algemene gegevens'!Print_Area</vt:lpstr>
      <vt:lpstr>Competenties!Print_Area</vt:lpstr>
      <vt:lpstr>DisciplineMatrix!Print_Area</vt:lpstr>
      <vt:lpstr>Competenties!Print_Titles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 van den Hoven</dc:creator>
  <cp:lastModifiedBy>Cor van den Hoven</cp:lastModifiedBy>
  <cp:lastPrinted>2023-05-12T07:58:44Z</cp:lastPrinted>
  <dcterms:created xsi:type="dcterms:W3CDTF">2021-04-12T12:38:39Z</dcterms:created>
  <dcterms:modified xsi:type="dcterms:W3CDTF">2026-06-11T09:44:11Z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0x010100001CCE676D596047A57D477DBDE96495</vt:lpwstr>
  </property>
  <property fmtid="{D5CDD505-2E9C-101B-9397-08002B2CF9AE}" pid="3" name="Order">
    <vt:r8>11277200</vt:r8>
  </property>
  <property fmtid="{D5CDD505-2E9C-101B-9397-08002B2CF9AE}" pid="4" name="MediaServiceImageTags">
    <vt:lpwstr/>
  </property>
</Properties>
</file>